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Položky!$A$1:$G$103</definedName>
    <definedName name="_xlnm.Print_Area" localSheetId="1">Rekapitulace!$A$1:$I$29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01" i="3"/>
  <c r="BD101" i="3"/>
  <c r="BC101" i="3"/>
  <c r="BB101" i="3"/>
  <c r="G101" i="3"/>
  <c r="BA101" i="3" s="1"/>
  <c r="BE99" i="3"/>
  <c r="BD99" i="3"/>
  <c r="BC99" i="3"/>
  <c r="BB99" i="3"/>
  <c r="G99" i="3"/>
  <c r="BA99" i="3" s="1"/>
  <c r="BE97" i="3"/>
  <c r="BD97" i="3"/>
  <c r="BC97" i="3"/>
  <c r="BB97" i="3"/>
  <c r="G97" i="3"/>
  <c r="BA97" i="3" s="1"/>
  <c r="BE95" i="3"/>
  <c r="BD95" i="3"/>
  <c r="BC95" i="3"/>
  <c r="BB95" i="3"/>
  <c r="G95" i="3"/>
  <c r="BA95" i="3" s="1"/>
  <c r="BE93" i="3"/>
  <c r="BD93" i="3"/>
  <c r="BC93" i="3"/>
  <c r="BB93" i="3"/>
  <c r="G93" i="3"/>
  <c r="BA93" i="3" s="1"/>
  <c r="BE91" i="3"/>
  <c r="BD91" i="3"/>
  <c r="BC91" i="3"/>
  <c r="BB91" i="3"/>
  <c r="G91" i="3"/>
  <c r="BA91" i="3" s="1"/>
  <c r="BE89" i="3"/>
  <c r="BD89" i="3"/>
  <c r="BC89" i="3"/>
  <c r="BB89" i="3"/>
  <c r="G89" i="3"/>
  <c r="BA89" i="3" s="1"/>
  <c r="BE87" i="3"/>
  <c r="BD87" i="3"/>
  <c r="BD103" i="3" s="1"/>
  <c r="H14" i="2" s="1"/>
  <c r="BC87" i="3"/>
  <c r="BB87" i="3"/>
  <c r="BB103" i="3" s="1"/>
  <c r="F14" i="2" s="1"/>
  <c r="G87" i="3"/>
  <c r="G103" i="3" s="1"/>
  <c r="B14" i="2"/>
  <c r="A14" i="2"/>
  <c r="BE103" i="3"/>
  <c r="I14" i="2" s="1"/>
  <c r="BC103" i="3"/>
  <c r="G14" i="2" s="1"/>
  <c r="C103" i="3"/>
  <c r="BE76" i="3"/>
  <c r="BD76" i="3"/>
  <c r="BB76" i="3"/>
  <c r="BA76" i="3"/>
  <c r="G76" i="3"/>
  <c r="BC76" i="3" s="1"/>
  <c r="BE72" i="3"/>
  <c r="BD72" i="3"/>
  <c r="BB72" i="3"/>
  <c r="BA72" i="3"/>
  <c r="G72" i="3"/>
  <c r="BC72" i="3" s="1"/>
  <c r="BE69" i="3"/>
  <c r="BD69" i="3"/>
  <c r="BB69" i="3"/>
  <c r="BA69" i="3"/>
  <c r="G69" i="3"/>
  <c r="BC69" i="3" s="1"/>
  <c r="BE66" i="3"/>
  <c r="BD66" i="3"/>
  <c r="BB66" i="3"/>
  <c r="BA66" i="3"/>
  <c r="G66" i="3"/>
  <c r="BC66" i="3" s="1"/>
  <c r="BC85" i="3" s="1"/>
  <c r="G13" i="2" s="1"/>
  <c r="BE64" i="3"/>
  <c r="BC64" i="3"/>
  <c r="BB64" i="3"/>
  <c r="BA64" i="3"/>
  <c r="G64" i="3"/>
  <c r="BD64" i="3" s="1"/>
  <c r="BE61" i="3"/>
  <c r="BC61" i="3"/>
  <c r="BB61" i="3"/>
  <c r="BA61" i="3"/>
  <c r="G61" i="3"/>
  <c r="BD61" i="3" s="1"/>
  <c r="BE58" i="3"/>
  <c r="BC58" i="3"/>
  <c r="BB58" i="3"/>
  <c r="BA58" i="3"/>
  <c r="G58" i="3"/>
  <c r="BD58" i="3" s="1"/>
  <c r="BE55" i="3"/>
  <c r="BC55" i="3"/>
  <c r="BB55" i="3"/>
  <c r="BA55" i="3"/>
  <c r="G55" i="3"/>
  <c r="BD55" i="3" s="1"/>
  <c r="BE51" i="3"/>
  <c r="BC51" i="3"/>
  <c r="BB51" i="3"/>
  <c r="BA51" i="3"/>
  <c r="G51" i="3"/>
  <c r="BD51" i="3" s="1"/>
  <c r="BE47" i="3"/>
  <c r="BC47" i="3"/>
  <c r="BB47" i="3"/>
  <c r="BA47" i="3"/>
  <c r="G47" i="3"/>
  <c r="BD47" i="3" s="1"/>
  <c r="BE43" i="3"/>
  <c r="BC43" i="3"/>
  <c r="BB43" i="3"/>
  <c r="BB85" i="3" s="1"/>
  <c r="F13" i="2" s="1"/>
  <c r="BA43" i="3"/>
  <c r="G43" i="3"/>
  <c r="G85" i="3" s="1"/>
  <c r="B13" i="2"/>
  <c r="A13" i="2"/>
  <c r="BE85" i="3"/>
  <c r="I13" i="2" s="1"/>
  <c r="BA85" i="3"/>
  <c r="E13" i="2" s="1"/>
  <c r="C85" i="3"/>
  <c r="BE40" i="3"/>
  <c r="BD40" i="3"/>
  <c r="BC40" i="3"/>
  <c r="BA40" i="3"/>
  <c r="G40" i="3"/>
  <c r="BB40" i="3" s="1"/>
  <c r="BE37" i="3"/>
  <c r="BD37" i="3"/>
  <c r="BC37" i="3"/>
  <c r="BB37" i="3"/>
  <c r="BA37" i="3"/>
  <c r="G37" i="3"/>
  <c r="BE34" i="3"/>
  <c r="BD34" i="3"/>
  <c r="BD41" i="3" s="1"/>
  <c r="H12" i="2" s="1"/>
  <c r="BC34" i="3"/>
  <c r="BA34" i="3"/>
  <c r="G34" i="3"/>
  <c r="G41" i="3" s="1"/>
  <c r="B12" i="2"/>
  <c r="A12" i="2"/>
  <c r="BE41" i="3"/>
  <c r="I12" i="2" s="1"/>
  <c r="BC41" i="3"/>
  <c r="G12" i="2" s="1"/>
  <c r="BA41" i="3"/>
  <c r="E12" i="2" s="1"/>
  <c r="C41" i="3"/>
  <c r="BE31" i="3"/>
  <c r="BD31" i="3"/>
  <c r="BD32" i="3" s="1"/>
  <c r="H11" i="2" s="1"/>
  <c r="BC31" i="3"/>
  <c r="BB31" i="3"/>
  <c r="BB32" i="3" s="1"/>
  <c r="F11" i="2" s="1"/>
  <c r="G31" i="3"/>
  <c r="G32" i="3" s="1"/>
  <c r="B11" i="2"/>
  <c r="A11" i="2"/>
  <c r="BE32" i="3"/>
  <c r="I11" i="2" s="1"/>
  <c r="BC32" i="3"/>
  <c r="G11" i="2" s="1"/>
  <c r="C32" i="3"/>
  <c r="BE26" i="3"/>
  <c r="BD26" i="3"/>
  <c r="BC26" i="3"/>
  <c r="BB26" i="3"/>
  <c r="G26" i="3"/>
  <c r="BA26" i="3" s="1"/>
  <c r="BE23" i="3"/>
  <c r="BD23" i="3"/>
  <c r="BC23" i="3"/>
  <c r="BB23" i="3"/>
  <c r="G23" i="3"/>
  <c r="BA23" i="3" s="1"/>
  <c r="BE20" i="3"/>
  <c r="BD20" i="3"/>
  <c r="BD29" i="3" s="1"/>
  <c r="H10" i="2" s="1"/>
  <c r="BC20" i="3"/>
  <c r="BB20" i="3"/>
  <c r="BB29" i="3" s="1"/>
  <c r="F10" i="2" s="1"/>
  <c r="G20" i="3"/>
  <c r="G29" i="3" s="1"/>
  <c r="B10" i="2"/>
  <c r="A10" i="2"/>
  <c r="BE29" i="3"/>
  <c r="I10" i="2" s="1"/>
  <c r="BC29" i="3"/>
  <c r="G10" i="2" s="1"/>
  <c r="C29" i="3"/>
  <c r="BE16" i="3"/>
  <c r="BD16" i="3"/>
  <c r="BD18" i="3" s="1"/>
  <c r="H9" i="2" s="1"/>
  <c r="BC16" i="3"/>
  <c r="BB16" i="3"/>
  <c r="BB18" i="3" s="1"/>
  <c r="F9" i="2" s="1"/>
  <c r="G16" i="3"/>
  <c r="G18" i="3" s="1"/>
  <c r="B9" i="2"/>
  <c r="A9" i="2"/>
  <c r="BE18" i="3"/>
  <c r="I9" i="2" s="1"/>
  <c r="BC18" i="3"/>
  <c r="G9" i="2" s="1"/>
  <c r="C18" i="3"/>
  <c r="BE12" i="3"/>
  <c r="BD12" i="3"/>
  <c r="BD14" i="3" s="1"/>
  <c r="H8" i="2" s="1"/>
  <c r="BC12" i="3"/>
  <c r="BB12" i="3"/>
  <c r="BB14" i="3" s="1"/>
  <c r="F8" i="2" s="1"/>
  <c r="G12" i="3"/>
  <c r="G14" i="3" s="1"/>
  <c r="B8" i="2"/>
  <c r="A8" i="2"/>
  <c r="BE14" i="3"/>
  <c r="I8" i="2" s="1"/>
  <c r="BC14" i="3"/>
  <c r="G8" i="2" s="1"/>
  <c r="C14" i="3"/>
  <c r="BE8" i="3"/>
  <c r="BD8" i="3"/>
  <c r="BD10" i="3" s="1"/>
  <c r="H7" i="2" s="1"/>
  <c r="BC8" i="3"/>
  <c r="BB8" i="3"/>
  <c r="BB10" i="3" s="1"/>
  <c r="F7" i="2" s="1"/>
  <c r="G8" i="3"/>
  <c r="G10" i="3" s="1"/>
  <c r="B7" i="2"/>
  <c r="A7" i="2"/>
  <c r="BE10" i="3"/>
  <c r="I7" i="2" s="1"/>
  <c r="I15" i="2" s="1"/>
  <c r="C21" i="1" s="1"/>
  <c r="BC10" i="3"/>
  <c r="G7" i="2" s="1"/>
  <c r="C10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F15" i="2" l="1"/>
  <c r="C16" i="1" s="1"/>
  <c r="G15" i="2"/>
  <c r="C18" i="1" s="1"/>
  <c r="BD43" i="3"/>
  <c r="BD85" i="3" s="1"/>
  <c r="H13" i="2" s="1"/>
  <c r="H15" i="2" s="1"/>
  <c r="C17" i="1" s="1"/>
  <c r="BA8" i="3"/>
  <c r="BA10" i="3" s="1"/>
  <c r="E7" i="2" s="1"/>
  <c r="BA12" i="3"/>
  <c r="BA14" i="3" s="1"/>
  <c r="E8" i="2" s="1"/>
  <c r="BA16" i="3"/>
  <c r="BA18" i="3" s="1"/>
  <c r="E9" i="2" s="1"/>
  <c r="BA20" i="3"/>
  <c r="BA29" i="3" s="1"/>
  <c r="E10" i="2" s="1"/>
  <c r="BA31" i="3"/>
  <c r="BA32" i="3" s="1"/>
  <c r="E11" i="2" s="1"/>
  <c r="BA87" i="3"/>
  <c r="BA103" i="3" s="1"/>
  <c r="E14" i="2" s="1"/>
  <c r="BB34" i="3"/>
  <c r="BB41" i="3" s="1"/>
  <c r="F12" i="2" s="1"/>
  <c r="E15" i="2" l="1"/>
  <c r="G21" i="1" l="1"/>
  <c r="G20" i="1"/>
  <c r="G19" i="1"/>
  <c r="G18" i="1"/>
  <c r="G17" i="1"/>
  <c r="G16" i="1"/>
  <c r="C15" i="1"/>
  <c r="C19" i="1" s="1"/>
  <c r="C22" i="1" s="1"/>
  <c r="G23" i="1" l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<sst xmlns="http://schemas.openxmlformats.org/spreadsheetml/2006/main" count="303" uniqueCount="179">
  <si>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</si>
  <si>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</si>
  <si>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</si>
  <si>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</si>
  <si>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</si>
  <si>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</si>
  <si>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</si>
  <si>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</si>
  <si>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</si>
  <si>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</si>
  <si>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</si>
  <si>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</si>
  <si>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</si>
  <si>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</si>
  <si>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</si>
  <si>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</si>
  <si>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</si>
  <si>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</si>
  <si>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</si>
  <si>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</si>
  <si>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</si>
  <si>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</si>
  <si>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</si>
  <si>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</si>
  <si>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</si>
  <si>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</si>
  <si>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</si>
  <si>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</si>
  <si>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</si>
  <si>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</si>
  <si>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</si>
  <si>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</si>
  <si>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</si>
  <si>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</si>
  <si>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</si>
  <si>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</si>
  <si>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</si>
  <si>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</si>
  <si>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</si>
  <si>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</si>
  <si>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</si>
  <si>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</si>
  <si>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</si>
  <si>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</si>
  <si>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</si>
  <si>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</si>
  <si>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</si>
  <si>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</si>
  <si>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</si>
  <si>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</si>
  <si>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</si>
  <si>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</si>
  <si>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</si>
  <si>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</si>
  <si>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</si>
  <si>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</si>
  <si>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</si>
  <si>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</si>
  <si>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</si>
  <si>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</si>
  <si>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</si>
  <si>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</si>
  <si>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</si>
  <si>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</si>
  <si>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</si>
  <si>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</si>
  <si>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</si>
  <si>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</si>
  <si>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</si>
  <si>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</si>
  <si>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</si>
  <si>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</si>
  <si>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</si>
  <si>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</si>
  <si>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</si>
  <si>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14</t>
  </si>
  <si>
    <t>Chlazení 4.NP</t>
  </si>
  <si>
    <t>3</t>
  </si>
  <si>
    <t>Svislé a kompletní konstrukce</t>
  </si>
  <si>
    <t>310235241RT2</t>
  </si>
  <si>
    <t>Zazdívka otvorů pl.0,0225 m2 cihlami, tl.zdi 30 cm s použitím suché maltové směsi</t>
  </si>
  <si>
    <t>kus</t>
  </si>
  <si>
    <t>2</t>
  </si>
  <si>
    <t>62</t>
  </si>
  <si>
    <t>Úpravy povrchů vnější</t>
  </si>
  <si>
    <t>624601125RZ3</t>
  </si>
  <si>
    <t xml:space="preserve">Tmelení spár 20 mm - pružný tmel </t>
  </si>
  <si>
    <t>m</t>
  </si>
  <si>
    <t>3,6</t>
  </si>
  <si>
    <t>94</t>
  </si>
  <si>
    <t>Lešení a stavební výtahy</t>
  </si>
  <si>
    <t>949942101R00</t>
  </si>
  <si>
    <t xml:space="preserve">Nájem za hydraulickou zvedací plošinu, H do 27 m </t>
  </si>
  <si>
    <t>h</t>
  </si>
  <si>
    <t>montáž venkovní jednotky</t>
  </si>
  <si>
    <t>97</t>
  </si>
  <si>
    <t>Prorážení otvorů</t>
  </si>
  <si>
    <t>971033131R00</t>
  </si>
  <si>
    <t xml:space="preserve">Vybourání otvorů zeď cihel. d=6 cm, tl. 15 cm, MVC </t>
  </si>
  <si>
    <t>.</t>
  </si>
  <si>
    <t>971033141R00</t>
  </si>
  <si>
    <t xml:space="preserve">Vybourání otvorů zeď cihel. d=6 cm, tl. 30 cm, MVC </t>
  </si>
  <si>
    <t>10</t>
  </si>
  <si>
    <t>971033241R00</t>
  </si>
  <si>
    <t xml:space="preserve">Vybourání otv. zeď cihel. 0,0225 m2, tl. 30cm, MVC </t>
  </si>
  <si>
    <t>99</t>
  </si>
  <si>
    <t>Staveništní přesun hmot</t>
  </si>
  <si>
    <t>999281111R00</t>
  </si>
  <si>
    <t xml:space="preserve">Přesun hmot pro opravy a údržbu do výšky 25 m </t>
  </si>
  <si>
    <t>t</t>
  </si>
  <si>
    <t>767</t>
  </si>
  <si>
    <t>Konstrukce zámečnické</t>
  </si>
  <si>
    <t>767995103R00</t>
  </si>
  <si>
    <t xml:space="preserve">Výroba a montáž kov. atypických konstr. do 20 kg </t>
  </si>
  <si>
    <t>kg</t>
  </si>
  <si>
    <t>klimatz.jednotka:56</t>
  </si>
  <si>
    <t>767995109R00</t>
  </si>
  <si>
    <t>Výroba a montáž kov. atypických konstr. do 20 kg včetně dodávky materiálu</t>
  </si>
  <si>
    <t>998767203R00</t>
  </si>
  <si>
    <t xml:space="preserve">Přesun hmot pro zámečnické konstr., výšky do 24 m </t>
  </si>
  <si>
    <t>M24</t>
  </si>
  <si>
    <t>Montáže vzduchotechnických zařízení</t>
  </si>
  <si>
    <t>240050491RZ3</t>
  </si>
  <si>
    <t>Parapetní klimatizace, chlazení 2,35 kW vč.montáže a uvedení do provozu</t>
  </si>
  <si>
    <t>Klimatizace bez venkovní jednotky.</t>
  </si>
  <si>
    <t>Napájení 230V/50Hz-1, chladivo R410A, příkon chlazení 900 W, odvhlhčení 0,6 l/h, rozměry 670x620x240, hmotnost 39 kg, hlučnost 39/54 dB(A), EER 2,61, energetická třída "A", COP 3,01. Dálkové ovládání v dodávce.</t>
  </si>
  <si>
    <t>240050501RZ3</t>
  </si>
  <si>
    <t xml:space="preserve">Mtž kondenzační jednotky venkovní </t>
  </si>
  <si>
    <t>Dle specifikace</t>
  </si>
  <si>
    <t>240050505RZ3</t>
  </si>
  <si>
    <t xml:space="preserve">Mtž vnitřní jednotky chladící nástěnné </t>
  </si>
  <si>
    <t>340923103T00</t>
  </si>
  <si>
    <t xml:space="preserve">Náplň z chladiva R410A </t>
  </si>
  <si>
    <t>16,3</t>
  </si>
  <si>
    <t>340923143RZ3</t>
  </si>
  <si>
    <t>Vakuování chlad.systému, tlak zkouška vč.zaučení obsluhy</t>
  </si>
  <si>
    <t>hod</t>
  </si>
  <si>
    <t>12</t>
  </si>
  <si>
    <t>733163135RZ3</t>
  </si>
  <si>
    <t xml:space="preserve">Montáž potrubí z měděných trubek D 6 - 12 mm </t>
  </si>
  <si>
    <t>(24,4+16,3+18,7+10)*2</t>
  </si>
  <si>
    <t>998724203R00</t>
  </si>
  <si>
    <t xml:space="preserve">Přesun hmot pro VZT, chlazení, výšky do 24 m </t>
  </si>
  <si>
    <t>0,042</t>
  </si>
  <si>
    <t>14710242.RZ3</t>
  </si>
  <si>
    <t>Chladící CU potrubí předizolované 6,35x0,8 návin dle EN 12735-1</t>
  </si>
  <si>
    <t>69,4*1,05</t>
  </si>
  <si>
    <t>14710244.RZ3</t>
  </si>
  <si>
    <t>Chladící CU potrubí předizolované 9,52x0,8 návin dle EN 12735-1</t>
  </si>
  <si>
    <t>429172001RZ3</t>
  </si>
  <si>
    <t>Venkovní kondenzační jednotka - chlazení 7 kW multisplit pro 4 vnitřní jednotky</t>
  </si>
  <si>
    <t>Dle specifikace ne výkrese</t>
  </si>
  <si>
    <t>429172006.RZ3</t>
  </si>
  <si>
    <t>Vnitřní chladící jednotka nástěnná - 2,1 kW</t>
  </si>
  <si>
    <t>VNITŘNÍ CHLADÍCÍ JEDNOTKA NÁSTĚNNÁ</t>
  </si>
  <si>
    <t xml:space="preserve">CHLADÍCÍ VÝKON 2,1 kW, PŘÍKON 20 W, 230 V/ 50Hz, </t>
  </si>
  <si>
    <t xml:space="preserve">PRŮTOK VZDUCHU 8,1/6,9/6,3 m3//min, HMOT. 7,2 kg, </t>
  </si>
  <si>
    <t xml:space="preserve">AKUSTICKÝ TLAK 36/30/27 dB, AK.VÝKON 53 dB,  </t>
  </si>
  <si>
    <t>ROZMĚR 756x270x190 mm, ODVLHČENÍ 0,9 l/hod.</t>
  </si>
  <si>
    <t>Dálkové ovládání.</t>
  </si>
  <si>
    <t>D96</t>
  </si>
  <si>
    <t>Přesuny suti a vybouraných hmot</t>
  </si>
  <si>
    <t>979017112R00</t>
  </si>
  <si>
    <t xml:space="preserve">Svislé přemístění vyb. hmot nošením na H do 3,5 m </t>
  </si>
  <si>
    <t>979017191R00</t>
  </si>
  <si>
    <t xml:space="preserve">Příplatek k přemístění suti za dalších H 3,5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</si>
  <si>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</si>
  <si>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</si>
  <si>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</si>
  <si>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</si>
  <si>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</si>
  <si>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</si>
  <si>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</si>
  <si>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</si>
  <si>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</si>
  <si>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</si>
  <si>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979999999R00</t>
  </si>
  <si>
    <t xml:space="preserve">Poplatek za skládku 10 % příměsí </t>
  </si>
  <si>
    <t xml:space="preserve">včetně likvidace nebezpečného odpadu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</si>
</sst>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3" fontId="4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14</v>
      </c>
      <c r="D2" s="5" t="str">
        <f>Rekapitulace!G2</f>
        <v>Chlazení 4.NP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68</v>
      </c>
      <c r="B5" s="18"/>
      <c r="C5" s="19" t="s">
        <v>74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72</v>
      </c>
      <c r="B7" s="25"/>
      <c r="C7" s="26" t="s">
        <v>73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20200307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>
        <f>Rekapitulace!A20</f>
        <v>0</v>
      </c>
      <c r="E15" s="61"/>
      <c r="F15" s="62"/>
      <c r="G15" s="59">
        <f>Rekapitulace!I20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>
        <f>Rekapitulace!A21</f>
        <v>0</v>
      </c>
      <c r="E16" s="63"/>
      <c r="F16" s="64"/>
      <c r="G16" s="59">
        <f>Rekapitulace!I21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>
        <f>Rekapitulace!A22</f>
        <v>0</v>
      </c>
      <c r="E17" s="63"/>
      <c r="F17" s="64"/>
      <c r="G17" s="59">
        <f>Rekapitulace!I22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>
        <f>Rekapitulace!A23</f>
        <v>0</v>
      </c>
      <c r="E18" s="63"/>
      <c r="F18" s="64"/>
      <c r="G18" s="59">
        <f>Rekapitulace!I23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>
        <f>Rekapitulace!A24</f>
        <v>0</v>
      </c>
      <c r="E19" s="63"/>
      <c r="F19" s="64"/>
      <c r="G19" s="59">
        <f>Rekapitulace!I24</f>
        <v>0</v>
      </c>
    </row>
    <row r="20" spans="1:7" ht="15.95" customHeight="1" x14ac:dyDescent="0.2">
      <c r="A20" s="67"/>
      <c r="B20" s="58"/>
      <c r="C20" s="59"/>
      <c r="D20" s="9">
        <f>Rekapitulace!A25</f>
        <v>0</v>
      </c>
      <c r="E20" s="63"/>
      <c r="F20" s="64"/>
      <c r="G20" s="59">
        <f>Rekapitulace!I25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>
        <f>Rekapitulace!A26</f>
        <v>0</v>
      </c>
      <c r="E21" s="63"/>
      <c r="F21" s="64"/>
      <c r="G21" s="59">
        <f>Rekapitulace!I26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9"/>
  <sheetViews>
    <sheetView workbookViewId="0">
      <selection activeCell="A17" sqref="A17:M3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08" t="s">
        <v>48</v>
      </c>
      <c r="B1" s="109"/>
      <c r="C1" s="110" t="str">
        <f>CONCATENATE(cislostavby," ",nazevstavby)</f>
        <v>20200307 OOP Město Albrechtice</v>
      </c>
      <c r="D1" s="111"/>
      <c r="E1" s="112"/>
      <c r="F1" s="111"/>
      <c r="G1" s="113" t="s">
        <v>49</v>
      </c>
      <c r="H1" s="114" t="s">
        <v>75</v>
      </c>
      <c r="I1" s="115"/>
    </row>
    <row r="2" spans="1:9" ht="13.5" thickBot="1" x14ac:dyDescent="0.25">
      <c r="A2" s="116" t="s">
        <v>50</v>
      </c>
      <c r="B2" s="117"/>
      <c r="C2" s="118" t="str">
        <f>CONCATENATE(cisloobjektu," ",nazevobjektu)</f>
        <v>1 Stavební úpravy 1.NP a 4.NP</v>
      </c>
      <c r="D2" s="119"/>
      <c r="E2" s="120"/>
      <c r="F2" s="119"/>
      <c r="G2" s="121" t="s">
        <v>76</v>
      </c>
      <c r="H2" s="122"/>
      <c r="I2" s="123"/>
    </row>
    <row r="3" spans="1:9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9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9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9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9" s="37" customFormat="1" x14ac:dyDescent="0.2">
      <c r="A7" s="209" t="str">
        <f>Položky!B7</f>
        <v>3</v>
      </c>
      <c r="B7" s="133" t="str">
        <f>Položky!C7</f>
        <v>Svislé a kompletní konstrukce</v>
      </c>
      <c r="C7" s="69"/>
      <c r="D7" s="134"/>
      <c r="E7" s="210">
        <f>Položky!BA10</f>
        <v>0</v>
      </c>
      <c r="F7" s="211">
        <f>Položky!BB10</f>
        <v>0</v>
      </c>
      <c r="G7" s="211">
        <f>Položky!BC10</f>
        <v>0</v>
      </c>
      <c r="H7" s="211">
        <f>Položky!BD10</f>
        <v>0</v>
      </c>
      <c r="I7" s="212">
        <f>Položky!BE10</f>
        <v>0</v>
      </c>
    </row>
    <row r="8" spans="1:9" s="37" customFormat="1" x14ac:dyDescent="0.2">
      <c r="A8" s="209" t="str">
        <f>Položky!B11</f>
        <v>62</v>
      </c>
      <c r="B8" s="133" t="str">
        <f>Položky!C11</f>
        <v>Úpravy povrchů vnější</v>
      </c>
      <c r="C8" s="69"/>
      <c r="D8" s="134"/>
      <c r="E8" s="210">
        <f>Položky!BA14</f>
        <v>0</v>
      </c>
      <c r="F8" s="211">
        <f>Položky!BB14</f>
        <v>0</v>
      </c>
      <c r="G8" s="211">
        <f>Položky!BC14</f>
        <v>0</v>
      </c>
      <c r="H8" s="211">
        <f>Položky!BD14</f>
        <v>0</v>
      </c>
      <c r="I8" s="212">
        <f>Položky!BE14</f>
        <v>0</v>
      </c>
    </row>
    <row r="9" spans="1:9" s="37" customFormat="1" x14ac:dyDescent="0.2">
      <c r="A9" s="209" t="str">
        <f>Položky!B15</f>
        <v>94</v>
      </c>
      <c r="B9" s="133" t="str">
        <f>Položky!C15</f>
        <v>Lešení a stavební výtahy</v>
      </c>
      <c r="C9" s="69"/>
      <c r="D9" s="134"/>
      <c r="E9" s="210">
        <f>Položky!BA18</f>
        <v>0</v>
      </c>
      <c r="F9" s="211">
        <f>Položky!BB18</f>
        <v>0</v>
      </c>
      <c r="G9" s="211">
        <f>Položky!BC18</f>
        <v>0</v>
      </c>
      <c r="H9" s="211">
        <f>Položky!BD18</f>
        <v>0</v>
      </c>
      <c r="I9" s="212">
        <f>Položky!BE18</f>
        <v>0</v>
      </c>
    </row>
    <row r="10" spans="1:9" s="37" customFormat="1" x14ac:dyDescent="0.2">
      <c r="A10" s="209" t="str">
        <f>Položky!B19</f>
        <v>97</v>
      </c>
      <c r="B10" s="133" t="str">
        <f>Položky!C19</f>
        <v>Prorážení otvorů</v>
      </c>
      <c r="C10" s="69"/>
      <c r="D10" s="134"/>
      <c r="E10" s="210">
        <f>Položky!BA29</f>
        <v>0</v>
      </c>
      <c r="F10" s="211">
        <f>Položky!BB29</f>
        <v>0</v>
      </c>
      <c r="G10" s="211">
        <f>Položky!BC29</f>
        <v>0</v>
      </c>
      <c r="H10" s="211">
        <f>Položky!BD29</f>
        <v>0</v>
      </c>
      <c r="I10" s="212">
        <f>Položky!BE29</f>
        <v>0</v>
      </c>
    </row>
    <row r="11" spans="1:9" s="37" customFormat="1" x14ac:dyDescent="0.2">
      <c r="A11" s="209" t="str">
        <f>Položky!B30</f>
        <v>99</v>
      </c>
      <c r="B11" s="133" t="str">
        <f>Položky!C30</f>
        <v>Staveništní přesun hmot</v>
      </c>
      <c r="C11" s="69"/>
      <c r="D11" s="134"/>
      <c r="E11" s="210">
        <f>Položky!BA32</f>
        <v>0</v>
      </c>
      <c r="F11" s="211">
        <f>Položky!BB32</f>
        <v>0</v>
      </c>
      <c r="G11" s="211">
        <f>Položky!BC32</f>
        <v>0</v>
      </c>
      <c r="H11" s="211">
        <f>Položky!BD32</f>
        <v>0</v>
      </c>
      <c r="I11" s="212">
        <f>Položky!BE32</f>
        <v>0</v>
      </c>
    </row>
    <row r="12" spans="1:9" s="37" customFormat="1" x14ac:dyDescent="0.2">
      <c r="A12" s="209" t="str">
        <f>Položky!B33</f>
        <v>767</v>
      </c>
      <c r="B12" s="133" t="str">
        <f>Položky!C33</f>
        <v>Konstrukce zámečnické</v>
      </c>
      <c r="C12" s="69"/>
      <c r="D12" s="134"/>
      <c r="E12" s="210">
        <f>Položky!BA41</f>
        <v>0</v>
      </c>
      <c r="F12" s="211">
        <f>Položky!BB41</f>
        <v>0</v>
      </c>
      <c r="G12" s="211">
        <f>Položky!BC41</f>
        <v>0</v>
      </c>
      <c r="H12" s="211">
        <f>Položky!BD41</f>
        <v>0</v>
      </c>
      <c r="I12" s="212">
        <f>Položky!BE41</f>
        <v>0</v>
      </c>
    </row>
    <row r="13" spans="1:9" s="37" customFormat="1" x14ac:dyDescent="0.2">
      <c r="A13" s="209" t="str">
        <f>Položky!B42</f>
        <v>M24</v>
      </c>
      <c r="B13" s="133" t="str">
        <f>Položky!C42</f>
        <v>Montáže vzduchotechnických zařízení</v>
      </c>
      <c r="C13" s="69"/>
      <c r="D13" s="134"/>
      <c r="E13" s="210">
        <f>Položky!BA85</f>
        <v>0</v>
      </c>
      <c r="F13" s="211">
        <f>Položky!BB85</f>
        <v>0</v>
      </c>
      <c r="G13" s="211">
        <f>Položky!BC85</f>
        <v>0</v>
      </c>
      <c r="H13" s="211">
        <f>Položky!BD85</f>
        <v>0</v>
      </c>
      <c r="I13" s="212">
        <f>Položky!BE85</f>
        <v>0</v>
      </c>
    </row>
    <row r="14" spans="1:9" s="37" customFormat="1" ht="13.5" thickBot="1" x14ac:dyDescent="0.25">
      <c r="A14" s="209" t="str">
        <f>Položky!B86</f>
        <v>D96</v>
      </c>
      <c r="B14" s="133" t="str">
        <f>Položky!C86</f>
        <v>Přesuny suti a vybouraných hmot</v>
      </c>
      <c r="C14" s="69"/>
      <c r="D14" s="134"/>
      <c r="E14" s="210">
        <f>Položky!BA103</f>
        <v>0</v>
      </c>
      <c r="F14" s="211">
        <f>Položky!BB103</f>
        <v>0</v>
      </c>
      <c r="G14" s="211">
        <f>Položky!BC103</f>
        <v>0</v>
      </c>
      <c r="H14" s="211">
        <f>Položky!BD103</f>
        <v>0</v>
      </c>
      <c r="I14" s="212">
        <f>Položky!BE103</f>
        <v>0</v>
      </c>
    </row>
    <row r="15" spans="1:9" s="141" customFormat="1" ht="13.5" thickBot="1" x14ac:dyDescent="0.25">
      <c r="A15" s="135"/>
      <c r="B15" s="136" t="s">
        <v>57</v>
      </c>
      <c r="C15" s="136"/>
      <c r="D15" s="137"/>
      <c r="E15" s="138">
        <f>SUM(E7:E14)</f>
        <v>0</v>
      </c>
      <c r="F15" s="139">
        <f>SUM(F7:F14)</f>
        <v>0</v>
      </c>
      <c r="G15" s="139">
        <f>SUM(G7:G14)</f>
        <v>0</v>
      </c>
      <c r="H15" s="139">
        <f>SUM(H7:H14)</f>
        <v>0</v>
      </c>
      <c r="I15" s="140">
        <f>SUM(I7:I14)</f>
        <v>0</v>
      </c>
    </row>
    <row r="16" spans="1:9" x14ac:dyDescent="0.2">
      <c r="A16" s="69"/>
      <c r="B16" s="69"/>
      <c r="C16" s="69"/>
      <c r="D16" s="69"/>
      <c r="E16" s="69"/>
      <c r="F16" s="69"/>
      <c r="G16" s="69"/>
      <c r="H16" s="69"/>
      <c r="I16" s="69"/>
    </row>
    <row r="17" spans="1:57" ht="19.5" customHeight="1" x14ac:dyDescent="0.25">
      <c r="A17" s="213"/>
      <c r="B17" s="213"/>
      <c r="C17" s="213"/>
      <c r="D17" s="213"/>
      <c r="E17" s="213"/>
      <c r="F17" s="213"/>
      <c r="G17" s="214"/>
      <c r="H17" s="213"/>
      <c r="I17" s="213"/>
      <c r="J17" s="215"/>
      <c r="K17" s="215"/>
      <c r="L17" s="215"/>
      <c r="M17" s="215"/>
      <c r="BA17" s="43"/>
      <c r="BB17" s="43"/>
      <c r="BC17" s="43"/>
      <c r="BD17" s="43"/>
      <c r="BE17" s="43"/>
    </row>
    <row r="18" spans="1:57" x14ac:dyDescent="0.2">
      <c r="A18" s="216"/>
      <c r="B18" s="216"/>
      <c r="C18" s="216"/>
      <c r="D18" s="216"/>
      <c r="E18" s="216"/>
      <c r="F18" s="216"/>
      <c r="G18" s="216"/>
      <c r="H18" s="216"/>
      <c r="I18" s="216"/>
      <c r="J18" s="215"/>
      <c r="K18" s="215"/>
      <c r="L18" s="215"/>
      <c r="M18" s="215"/>
    </row>
    <row r="19" spans="1:57" x14ac:dyDescent="0.2">
      <c r="A19" s="217"/>
      <c r="B19" s="217"/>
      <c r="C19" s="217"/>
      <c r="D19" s="216"/>
      <c r="E19" s="218"/>
      <c r="F19" s="218"/>
      <c r="G19" s="219"/>
      <c r="H19" s="220"/>
      <c r="I19" s="220"/>
      <c r="J19" s="215"/>
      <c r="K19" s="215"/>
      <c r="L19" s="215"/>
      <c r="M19" s="215"/>
    </row>
    <row r="20" spans="1:57" x14ac:dyDescent="0.2">
      <c r="A20" s="216"/>
      <c r="B20" s="216"/>
      <c r="C20" s="216"/>
      <c r="D20" s="216"/>
      <c r="E20" s="221"/>
      <c r="F20" s="222"/>
      <c r="G20" s="221"/>
      <c r="H20" s="223"/>
      <c r="I20" s="221"/>
      <c r="J20" s="215"/>
      <c r="K20" s="215"/>
      <c r="L20" s="215"/>
      <c r="M20" s="215"/>
      <c r="BA20">
        <v>0</v>
      </c>
    </row>
    <row r="21" spans="1:57" x14ac:dyDescent="0.2">
      <c r="A21" s="216"/>
      <c r="B21" s="216"/>
      <c r="C21" s="216"/>
      <c r="D21" s="216"/>
      <c r="E21" s="221"/>
      <c r="F21" s="222"/>
      <c r="G21" s="221"/>
      <c r="H21" s="223"/>
      <c r="I21" s="221"/>
      <c r="J21" s="215"/>
      <c r="K21" s="215"/>
      <c r="L21" s="215"/>
      <c r="M21" s="215"/>
      <c r="BA21">
        <v>0</v>
      </c>
    </row>
    <row r="22" spans="1:57" x14ac:dyDescent="0.2">
      <c r="A22" s="216"/>
      <c r="B22" s="216"/>
      <c r="C22" s="216"/>
      <c r="D22" s="216"/>
      <c r="E22" s="221"/>
      <c r="F22" s="222"/>
      <c r="G22" s="221"/>
      <c r="H22" s="223"/>
      <c r="I22" s="221"/>
      <c r="J22" s="215"/>
      <c r="K22" s="215"/>
      <c r="L22" s="215"/>
      <c r="M22" s="215"/>
      <c r="BA22">
        <v>0</v>
      </c>
    </row>
    <row r="23" spans="1:57" x14ac:dyDescent="0.2">
      <c r="A23" s="216"/>
      <c r="B23" s="216"/>
      <c r="C23" s="216"/>
      <c r="D23" s="216"/>
      <c r="E23" s="221"/>
      <c r="F23" s="222"/>
      <c r="G23" s="221"/>
      <c r="H23" s="223"/>
      <c r="I23" s="221"/>
      <c r="J23" s="215"/>
      <c r="K23" s="215"/>
      <c r="L23" s="215"/>
      <c r="M23" s="215"/>
      <c r="BA23">
        <v>0</v>
      </c>
    </row>
    <row r="24" spans="1:57" x14ac:dyDescent="0.2">
      <c r="A24" s="216"/>
      <c r="B24" s="216"/>
      <c r="C24" s="216"/>
      <c r="D24" s="216"/>
      <c r="E24" s="221"/>
      <c r="F24" s="222"/>
      <c r="G24" s="221"/>
      <c r="H24" s="223"/>
      <c r="I24" s="221"/>
      <c r="J24" s="215"/>
      <c r="K24" s="215"/>
      <c r="L24" s="215"/>
      <c r="M24" s="215"/>
      <c r="BA24">
        <v>1</v>
      </c>
    </row>
    <row r="25" spans="1:57" x14ac:dyDescent="0.2">
      <c r="A25" s="216"/>
      <c r="B25" s="216"/>
      <c r="C25" s="216"/>
      <c r="D25" s="216"/>
      <c r="E25" s="221"/>
      <c r="F25" s="222"/>
      <c r="G25" s="221"/>
      <c r="H25" s="223"/>
      <c r="I25" s="221"/>
      <c r="J25" s="215"/>
      <c r="K25" s="215"/>
      <c r="L25" s="215"/>
      <c r="M25" s="215"/>
      <c r="BA25">
        <v>1</v>
      </c>
    </row>
    <row r="26" spans="1:57" x14ac:dyDescent="0.2">
      <c r="A26" s="216"/>
      <c r="B26" s="216"/>
      <c r="C26" s="216"/>
      <c r="D26" s="216"/>
      <c r="E26" s="221"/>
      <c r="F26" s="222"/>
      <c r="G26" s="221"/>
      <c r="H26" s="223"/>
      <c r="I26" s="221"/>
      <c r="J26" s="215"/>
      <c r="K26" s="215"/>
      <c r="L26" s="215"/>
      <c r="M26" s="215"/>
      <c r="BA26">
        <v>2</v>
      </c>
    </row>
    <row r="27" spans="1:57" x14ac:dyDescent="0.2">
      <c r="A27" s="216"/>
      <c r="B27" s="216"/>
      <c r="C27" s="216"/>
      <c r="D27" s="216"/>
      <c r="E27" s="221"/>
      <c r="F27" s="222"/>
      <c r="G27" s="221"/>
      <c r="H27" s="223"/>
      <c r="I27" s="221"/>
      <c r="J27" s="215"/>
      <c r="K27" s="215"/>
      <c r="L27" s="215"/>
      <c r="M27" s="215"/>
      <c r="BA27">
        <v>2</v>
      </c>
    </row>
    <row r="28" spans="1:57" x14ac:dyDescent="0.2">
      <c r="A28" s="216"/>
      <c r="B28" s="217"/>
      <c r="C28" s="216"/>
      <c r="D28" s="224"/>
      <c r="E28" s="224"/>
      <c r="F28" s="224"/>
      <c r="G28" s="224"/>
      <c r="H28" s="225"/>
      <c r="I28" s="225"/>
      <c r="J28" s="215"/>
      <c r="K28" s="215"/>
      <c r="L28" s="215"/>
      <c r="M28" s="215"/>
    </row>
    <row r="29" spans="1:57" x14ac:dyDescent="0.2">
      <c r="A29" s="215"/>
      <c r="B29" s="215"/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</row>
    <row r="30" spans="1:57" x14ac:dyDescent="0.2">
      <c r="A30" s="215"/>
      <c r="B30" s="226"/>
      <c r="C30" s="215"/>
      <c r="D30" s="215"/>
      <c r="E30" s="215"/>
      <c r="F30" s="227"/>
      <c r="G30" s="228"/>
      <c r="H30" s="228"/>
      <c r="I30" s="229"/>
      <c r="J30" s="215"/>
      <c r="K30" s="215"/>
      <c r="L30" s="215"/>
      <c r="M30" s="215"/>
    </row>
    <row r="31" spans="1:57" x14ac:dyDescent="0.2">
      <c r="A31" s="215"/>
      <c r="B31" s="215"/>
      <c r="C31" s="215"/>
      <c r="D31" s="215"/>
      <c r="E31" s="215"/>
      <c r="F31" s="227"/>
      <c r="G31" s="228"/>
      <c r="H31" s="228"/>
      <c r="I31" s="229"/>
      <c r="J31" s="215"/>
      <c r="K31" s="215"/>
      <c r="L31" s="215"/>
      <c r="M31" s="215"/>
    </row>
    <row r="32" spans="1:57" x14ac:dyDescent="0.2">
      <c r="A32" s="215"/>
      <c r="B32" s="215"/>
      <c r="C32" s="215"/>
      <c r="D32" s="215"/>
      <c r="E32" s="215"/>
      <c r="F32" s="227"/>
      <c r="G32" s="228"/>
      <c r="H32" s="228"/>
      <c r="I32" s="229"/>
      <c r="J32" s="215"/>
      <c r="K32" s="215"/>
      <c r="L32" s="215"/>
      <c r="M32" s="215"/>
    </row>
    <row r="33" spans="1:13" x14ac:dyDescent="0.2">
      <c r="A33" s="215"/>
      <c r="B33" s="215"/>
      <c r="C33" s="215"/>
      <c r="D33" s="215"/>
      <c r="E33" s="215"/>
      <c r="F33" s="227"/>
      <c r="G33" s="228"/>
      <c r="H33" s="228"/>
      <c r="I33" s="229"/>
      <c r="J33" s="215"/>
      <c r="K33" s="215"/>
      <c r="L33" s="215"/>
      <c r="M33" s="215"/>
    </row>
    <row r="34" spans="1:13" x14ac:dyDescent="0.2">
      <c r="A34" s="215"/>
      <c r="B34" s="215"/>
      <c r="C34" s="215"/>
      <c r="D34" s="215"/>
      <c r="E34" s="215"/>
      <c r="F34" s="227"/>
      <c r="G34" s="228"/>
      <c r="H34" s="228"/>
      <c r="I34" s="229"/>
      <c r="J34" s="215"/>
      <c r="K34" s="215"/>
      <c r="L34" s="215"/>
      <c r="M34" s="215"/>
    </row>
    <row r="35" spans="1:13" x14ac:dyDescent="0.2">
      <c r="A35" s="215"/>
      <c r="B35" s="215"/>
      <c r="C35" s="215"/>
      <c r="D35" s="215"/>
      <c r="E35" s="215"/>
      <c r="F35" s="227"/>
      <c r="G35" s="228"/>
      <c r="H35" s="228"/>
      <c r="I35" s="229"/>
      <c r="J35" s="215"/>
      <c r="K35" s="215"/>
      <c r="L35" s="215"/>
      <c r="M35" s="215"/>
    </row>
    <row r="36" spans="1:13" x14ac:dyDescent="0.2">
      <c r="F36" s="142"/>
      <c r="G36" s="143"/>
      <c r="H36" s="143"/>
      <c r="I36" s="144"/>
    </row>
    <row r="37" spans="1:13" x14ac:dyDescent="0.2">
      <c r="F37" s="142"/>
      <c r="G37" s="143"/>
      <c r="H37" s="143"/>
      <c r="I37" s="144"/>
    </row>
    <row r="38" spans="1:13" x14ac:dyDescent="0.2">
      <c r="F38" s="142"/>
      <c r="G38" s="143"/>
      <c r="H38" s="143"/>
      <c r="I38" s="144"/>
    </row>
    <row r="39" spans="1:13" x14ac:dyDescent="0.2">
      <c r="F39" s="142"/>
      <c r="G39" s="143"/>
      <c r="H39" s="143"/>
      <c r="I39" s="144"/>
    </row>
    <row r="40" spans="1:13" x14ac:dyDescent="0.2">
      <c r="F40" s="142"/>
      <c r="G40" s="143"/>
      <c r="H40" s="143"/>
      <c r="I40" s="144"/>
    </row>
    <row r="41" spans="1:13" x14ac:dyDescent="0.2">
      <c r="F41" s="142"/>
      <c r="G41" s="143"/>
      <c r="H41" s="143"/>
      <c r="I41" s="144"/>
    </row>
    <row r="42" spans="1:13" x14ac:dyDescent="0.2">
      <c r="F42" s="142"/>
      <c r="G42" s="143"/>
      <c r="H42" s="143"/>
      <c r="I42" s="144"/>
    </row>
    <row r="43" spans="1:13" x14ac:dyDescent="0.2">
      <c r="F43" s="142"/>
      <c r="G43" s="143"/>
      <c r="H43" s="143"/>
      <c r="I43" s="144"/>
    </row>
    <row r="44" spans="1:13" x14ac:dyDescent="0.2">
      <c r="F44" s="142"/>
      <c r="G44" s="143"/>
      <c r="H44" s="143"/>
      <c r="I44" s="144"/>
    </row>
    <row r="45" spans="1:13" x14ac:dyDescent="0.2">
      <c r="F45" s="142"/>
      <c r="G45" s="143"/>
      <c r="H45" s="143"/>
      <c r="I45" s="144"/>
    </row>
    <row r="46" spans="1:13" x14ac:dyDescent="0.2">
      <c r="F46" s="142"/>
      <c r="G46" s="143"/>
      <c r="H46" s="143"/>
      <c r="I46" s="144"/>
    </row>
    <row r="47" spans="1:13" x14ac:dyDescent="0.2">
      <c r="F47" s="142"/>
      <c r="G47" s="143"/>
      <c r="H47" s="143"/>
      <c r="I47" s="144"/>
    </row>
    <row r="48" spans="1:13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  <row r="78" spans="6:9" x14ac:dyDescent="0.2">
      <c r="F78" s="142"/>
      <c r="G78" s="143"/>
      <c r="H78" s="143"/>
      <c r="I78" s="144"/>
    </row>
    <row r="79" spans="6:9" x14ac:dyDescent="0.2">
      <c r="F79" s="142"/>
      <c r="G79" s="143"/>
      <c r="H79" s="143"/>
      <c r="I79" s="144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76"/>
  <sheetViews>
    <sheetView showGridLines="0" showZeros="0" tabSelected="1" zoomScaleNormal="100" workbookViewId="0">
      <selection activeCell="L43" sqref="L43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71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48</v>
      </c>
      <c r="B3" s="109"/>
      <c r="C3" s="110" t="str">
        <f>CONCATENATE(cislostavby," ",nazevstavby)</f>
        <v>20200307 OOP Město Albrechtice</v>
      </c>
      <c r="D3" s="151"/>
      <c r="E3" s="152" t="s">
        <v>59</v>
      </c>
      <c r="F3" s="153" t="str">
        <f>Rekapitulace!H1</f>
        <v>14</v>
      </c>
      <c r="G3" s="154"/>
    </row>
    <row r="4" spans="1:104" ht="13.5" thickBot="1" x14ac:dyDescent="0.25">
      <c r="A4" s="155" t="s">
        <v>50</v>
      </c>
      <c r="B4" s="117"/>
      <c r="C4" s="118" t="str">
        <f>CONCATENATE(cisloobjektu," ",nazevobjektu)</f>
        <v>1 Stavební úpravy 1.NP a 4.NP</v>
      </c>
      <c r="D4" s="156"/>
      <c r="E4" s="157" t="str">
        <f>Rekapitulace!G2</f>
        <v>Chlazení 4.NP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60</v>
      </c>
      <c r="B6" s="164" t="s">
        <v>61</v>
      </c>
      <c r="C6" s="164" t="s">
        <v>62</v>
      </c>
      <c r="D6" s="164" t="s">
        <v>63</v>
      </c>
      <c r="E6" s="165" t="s">
        <v>64</v>
      </c>
      <c r="F6" s="164" t="s">
        <v>65</v>
      </c>
      <c r="G6" s="166" t="s">
        <v>66</v>
      </c>
    </row>
    <row r="7" spans="1:104" x14ac:dyDescent="0.2">
      <c r="A7" s="167" t="s">
        <v>67</v>
      </c>
      <c r="B7" s="168" t="s">
        <v>77</v>
      </c>
      <c r="C7" s="169" t="s">
        <v>78</v>
      </c>
      <c r="D7" s="170"/>
      <c r="E7" s="171"/>
      <c r="F7" s="171"/>
      <c r="G7" s="172"/>
      <c r="H7" s="173"/>
      <c r="I7" s="173"/>
      <c r="O7" s="174">
        <v>1</v>
      </c>
    </row>
    <row r="8" spans="1:104" ht="22.5" x14ac:dyDescent="0.2">
      <c r="A8" s="175">
        <v>1</v>
      </c>
      <c r="B8" s="176" t="s">
        <v>79</v>
      </c>
      <c r="C8" s="177" t="s">
        <v>80</v>
      </c>
      <c r="D8" s="178" t="s">
        <v>81</v>
      </c>
      <c r="E8" s="179">
        <v>2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4">
        <v>1</v>
      </c>
      <c r="CB8" s="174">
        <v>1</v>
      </c>
      <c r="CZ8" s="146">
        <v>1.3169999999999999E-2</v>
      </c>
    </row>
    <row r="9" spans="1:104" x14ac:dyDescent="0.2">
      <c r="A9" s="181"/>
      <c r="B9" s="187"/>
      <c r="C9" s="188" t="s">
        <v>82</v>
      </c>
      <c r="D9" s="189"/>
      <c r="E9" s="190">
        <v>2</v>
      </c>
      <c r="F9" s="191"/>
      <c r="G9" s="192"/>
      <c r="M9" s="186">
        <v>2</v>
      </c>
      <c r="O9" s="174"/>
    </row>
    <row r="10" spans="1:104" x14ac:dyDescent="0.2">
      <c r="A10" s="193"/>
      <c r="B10" s="194" t="s">
        <v>69</v>
      </c>
      <c r="C10" s="195" t="str">
        <f>CONCATENATE(B7," ",C7)</f>
        <v>3 Svislé a kompletní konstrukce</v>
      </c>
      <c r="D10" s="196"/>
      <c r="E10" s="197"/>
      <c r="F10" s="198"/>
      <c r="G10" s="199">
        <f>SUM(G7:G9)</f>
        <v>0</v>
      </c>
      <c r="O10" s="174">
        <v>4</v>
      </c>
      <c r="BA10" s="200">
        <f>SUM(BA7:BA9)</f>
        <v>0</v>
      </c>
      <c r="BB10" s="200">
        <f>SUM(BB7:BB9)</f>
        <v>0</v>
      </c>
      <c r="BC10" s="200">
        <f>SUM(BC7:BC9)</f>
        <v>0</v>
      </c>
      <c r="BD10" s="200">
        <f>SUM(BD7:BD9)</f>
        <v>0</v>
      </c>
      <c r="BE10" s="200">
        <f>SUM(BE7:BE9)</f>
        <v>0</v>
      </c>
    </row>
    <row r="11" spans="1:104" x14ac:dyDescent="0.2">
      <c r="A11" s="167" t="s">
        <v>67</v>
      </c>
      <c r="B11" s="168" t="s">
        <v>83</v>
      </c>
      <c r="C11" s="169" t="s">
        <v>84</v>
      </c>
      <c r="D11" s="170"/>
      <c r="E11" s="171"/>
      <c r="F11" s="171"/>
      <c r="G11" s="172"/>
      <c r="H11" s="173"/>
      <c r="I11" s="173"/>
      <c r="O11" s="174">
        <v>1</v>
      </c>
    </row>
    <row r="12" spans="1:104" x14ac:dyDescent="0.2">
      <c r="A12" s="175">
        <v>2</v>
      </c>
      <c r="B12" s="176" t="s">
        <v>85</v>
      </c>
      <c r="C12" s="177" t="s">
        <v>86</v>
      </c>
      <c r="D12" s="178" t="s">
        <v>87</v>
      </c>
      <c r="E12" s="179">
        <v>3.6</v>
      </c>
      <c r="F12" s="179">
        <v>0</v>
      </c>
      <c r="G12" s="180">
        <f>E12*F12</f>
        <v>0</v>
      </c>
      <c r="O12" s="174">
        <v>2</v>
      </c>
      <c r="AA12" s="146">
        <v>1</v>
      </c>
      <c r="AB12" s="146">
        <v>0</v>
      </c>
      <c r="AC12" s="146">
        <v>0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4">
        <v>1</v>
      </c>
      <c r="CB12" s="174">
        <v>0</v>
      </c>
      <c r="CZ12" s="146">
        <v>0</v>
      </c>
    </row>
    <row r="13" spans="1:104" x14ac:dyDescent="0.2">
      <c r="A13" s="181"/>
      <c r="B13" s="187"/>
      <c r="C13" s="188" t="s">
        <v>88</v>
      </c>
      <c r="D13" s="189"/>
      <c r="E13" s="190">
        <v>3.6</v>
      </c>
      <c r="F13" s="191"/>
      <c r="G13" s="192"/>
      <c r="M13" s="186" t="s">
        <v>88</v>
      </c>
      <c r="O13" s="174"/>
    </row>
    <row r="14" spans="1:104" x14ac:dyDescent="0.2">
      <c r="A14" s="193"/>
      <c r="B14" s="194" t="s">
        <v>69</v>
      </c>
      <c r="C14" s="195" t="str">
        <f>CONCATENATE(B11," ",C11)</f>
        <v>62 Úpravy povrchů vnější</v>
      </c>
      <c r="D14" s="196"/>
      <c r="E14" s="197"/>
      <c r="F14" s="198"/>
      <c r="G14" s="199">
        <f>SUM(G11:G13)</f>
        <v>0</v>
      </c>
      <c r="O14" s="174">
        <v>4</v>
      </c>
      <c r="BA14" s="200">
        <f>SUM(BA11:BA13)</f>
        <v>0</v>
      </c>
      <c r="BB14" s="200">
        <f>SUM(BB11:BB13)</f>
        <v>0</v>
      </c>
      <c r="BC14" s="200">
        <f>SUM(BC11:BC13)</f>
        <v>0</v>
      </c>
      <c r="BD14" s="200">
        <f>SUM(BD11:BD13)</f>
        <v>0</v>
      </c>
      <c r="BE14" s="200">
        <f>SUM(BE11:BE13)</f>
        <v>0</v>
      </c>
    </row>
    <row r="15" spans="1:104" x14ac:dyDescent="0.2">
      <c r="A15" s="167" t="s">
        <v>67</v>
      </c>
      <c r="B15" s="168" t="s">
        <v>89</v>
      </c>
      <c r="C15" s="169" t="s">
        <v>90</v>
      </c>
      <c r="D15" s="170"/>
      <c r="E15" s="171"/>
      <c r="F15" s="171"/>
      <c r="G15" s="172"/>
      <c r="H15" s="173"/>
      <c r="I15" s="173"/>
      <c r="O15" s="174">
        <v>1</v>
      </c>
    </row>
    <row r="16" spans="1:104" x14ac:dyDescent="0.2">
      <c r="A16" s="175">
        <v>3</v>
      </c>
      <c r="B16" s="176" t="s">
        <v>91</v>
      </c>
      <c r="C16" s="177" t="s">
        <v>92</v>
      </c>
      <c r="D16" s="178" t="s">
        <v>93</v>
      </c>
      <c r="E16" s="179">
        <v>8</v>
      </c>
      <c r="F16" s="179">
        <v>0</v>
      </c>
      <c r="G16" s="180">
        <f>E16*F16</f>
        <v>0</v>
      </c>
      <c r="O16" s="174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4">
        <v>1</v>
      </c>
      <c r="CB16" s="174">
        <v>1</v>
      </c>
      <c r="CZ16" s="146">
        <v>0</v>
      </c>
    </row>
    <row r="17" spans="1:104" x14ac:dyDescent="0.2">
      <c r="A17" s="181"/>
      <c r="B17" s="182"/>
      <c r="C17" s="183" t="s">
        <v>94</v>
      </c>
      <c r="D17" s="184"/>
      <c r="E17" s="184"/>
      <c r="F17" s="184"/>
      <c r="G17" s="185"/>
      <c r="L17" s="186" t="s">
        <v>94</v>
      </c>
      <c r="O17" s="174">
        <v>3</v>
      </c>
    </row>
    <row r="18" spans="1:104" x14ac:dyDescent="0.2">
      <c r="A18" s="193"/>
      <c r="B18" s="194" t="s">
        <v>69</v>
      </c>
      <c r="C18" s="195" t="str">
        <f>CONCATENATE(B15," ",C15)</f>
        <v>94 Lešení a stavební výtahy</v>
      </c>
      <c r="D18" s="196"/>
      <c r="E18" s="197"/>
      <c r="F18" s="198"/>
      <c r="G18" s="199">
        <f>SUM(G15:G17)</f>
        <v>0</v>
      </c>
      <c r="O18" s="174">
        <v>4</v>
      </c>
      <c r="BA18" s="200">
        <f>SUM(BA15:BA17)</f>
        <v>0</v>
      </c>
      <c r="BB18" s="200">
        <f>SUM(BB15:BB17)</f>
        <v>0</v>
      </c>
      <c r="BC18" s="200">
        <f>SUM(BC15:BC17)</f>
        <v>0</v>
      </c>
      <c r="BD18" s="200">
        <f>SUM(BD15:BD17)</f>
        <v>0</v>
      </c>
      <c r="BE18" s="200">
        <f>SUM(BE15:BE17)</f>
        <v>0</v>
      </c>
    </row>
    <row r="19" spans="1:104" x14ac:dyDescent="0.2">
      <c r="A19" s="167" t="s">
        <v>67</v>
      </c>
      <c r="B19" s="168" t="s">
        <v>95</v>
      </c>
      <c r="C19" s="169" t="s">
        <v>96</v>
      </c>
      <c r="D19" s="170"/>
      <c r="E19" s="171"/>
      <c r="F19" s="171"/>
      <c r="G19" s="172"/>
      <c r="H19" s="173"/>
      <c r="I19" s="173"/>
      <c r="O19" s="174">
        <v>1</v>
      </c>
    </row>
    <row r="20" spans="1:104" x14ac:dyDescent="0.2">
      <c r="A20" s="175">
        <v>4</v>
      </c>
      <c r="B20" s="176" t="s">
        <v>97</v>
      </c>
      <c r="C20" s="177" t="s">
        <v>98</v>
      </c>
      <c r="D20" s="178" t="s">
        <v>81</v>
      </c>
      <c r="E20" s="179">
        <v>2</v>
      </c>
      <c r="F20" s="179">
        <v>0</v>
      </c>
      <c r="G20" s="180">
        <f>E20*F20</f>
        <v>0</v>
      </c>
      <c r="O20" s="174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4">
        <v>1</v>
      </c>
      <c r="CB20" s="174">
        <v>1</v>
      </c>
      <c r="CZ20" s="146">
        <v>0</v>
      </c>
    </row>
    <row r="21" spans="1:104" x14ac:dyDescent="0.2">
      <c r="A21" s="181"/>
      <c r="B21" s="182"/>
      <c r="C21" s="183" t="s">
        <v>99</v>
      </c>
      <c r="D21" s="184"/>
      <c r="E21" s="184"/>
      <c r="F21" s="184"/>
      <c r="G21" s="185"/>
      <c r="L21" s="186" t="s">
        <v>99</v>
      </c>
      <c r="O21" s="174">
        <v>3</v>
      </c>
    </row>
    <row r="22" spans="1:104" x14ac:dyDescent="0.2">
      <c r="A22" s="181"/>
      <c r="B22" s="187"/>
      <c r="C22" s="188" t="s">
        <v>82</v>
      </c>
      <c r="D22" s="189"/>
      <c r="E22" s="190">
        <v>2</v>
      </c>
      <c r="F22" s="191"/>
      <c r="G22" s="192"/>
      <c r="M22" s="186">
        <v>2</v>
      </c>
      <c r="O22" s="174"/>
    </row>
    <row r="23" spans="1:104" x14ac:dyDescent="0.2">
      <c r="A23" s="175">
        <v>5</v>
      </c>
      <c r="B23" s="176" t="s">
        <v>100</v>
      </c>
      <c r="C23" s="177" t="s">
        <v>101</v>
      </c>
      <c r="D23" s="178" t="s">
        <v>81</v>
      </c>
      <c r="E23" s="179">
        <v>10</v>
      </c>
      <c r="F23" s="179">
        <v>0</v>
      </c>
      <c r="G23" s="180">
        <f>E23*F23</f>
        <v>0</v>
      </c>
      <c r="O23" s="174">
        <v>2</v>
      </c>
      <c r="AA23" s="146">
        <v>1</v>
      </c>
      <c r="AB23" s="146">
        <v>1</v>
      </c>
      <c r="AC23" s="146">
        <v>1</v>
      </c>
      <c r="AZ23" s="146">
        <v>1</v>
      </c>
      <c r="BA23" s="146">
        <f>IF(AZ23=1,G23,0)</f>
        <v>0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A23" s="174">
        <v>1</v>
      </c>
      <c r="CB23" s="174">
        <v>1</v>
      </c>
      <c r="CZ23" s="146">
        <v>0</v>
      </c>
    </row>
    <row r="24" spans="1:104" x14ac:dyDescent="0.2">
      <c r="A24" s="181"/>
      <c r="B24" s="182"/>
      <c r="C24" s="183" t="s">
        <v>99</v>
      </c>
      <c r="D24" s="184"/>
      <c r="E24" s="184"/>
      <c r="F24" s="184"/>
      <c r="G24" s="185"/>
      <c r="L24" s="186" t="s">
        <v>99</v>
      </c>
      <c r="O24" s="174">
        <v>3</v>
      </c>
    </row>
    <row r="25" spans="1:104" x14ac:dyDescent="0.2">
      <c r="A25" s="181"/>
      <c r="B25" s="187"/>
      <c r="C25" s="188" t="s">
        <v>102</v>
      </c>
      <c r="D25" s="189"/>
      <c r="E25" s="190">
        <v>10</v>
      </c>
      <c r="F25" s="191"/>
      <c r="G25" s="192"/>
      <c r="M25" s="186">
        <v>10</v>
      </c>
      <c r="O25" s="174"/>
    </row>
    <row r="26" spans="1:104" x14ac:dyDescent="0.2">
      <c r="A26" s="175">
        <v>6</v>
      </c>
      <c r="B26" s="176" t="s">
        <v>103</v>
      </c>
      <c r="C26" s="177" t="s">
        <v>104</v>
      </c>
      <c r="D26" s="178" t="s">
        <v>81</v>
      </c>
      <c r="E26" s="179">
        <v>2</v>
      </c>
      <c r="F26" s="179">
        <v>0</v>
      </c>
      <c r="G26" s="180">
        <f>E26*F26</f>
        <v>0</v>
      </c>
      <c r="O26" s="174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4">
        <v>1</v>
      </c>
      <c r="CB26" s="174">
        <v>1</v>
      </c>
      <c r="CZ26" s="146">
        <v>0</v>
      </c>
    </row>
    <row r="27" spans="1:104" x14ac:dyDescent="0.2">
      <c r="A27" s="181"/>
      <c r="B27" s="182"/>
      <c r="C27" s="183" t="s">
        <v>99</v>
      </c>
      <c r="D27" s="184"/>
      <c r="E27" s="184"/>
      <c r="F27" s="184"/>
      <c r="G27" s="185"/>
      <c r="L27" s="186" t="s">
        <v>99</v>
      </c>
      <c r="O27" s="174">
        <v>3</v>
      </c>
    </row>
    <row r="28" spans="1:104" x14ac:dyDescent="0.2">
      <c r="A28" s="181"/>
      <c r="B28" s="187"/>
      <c r="C28" s="188" t="s">
        <v>82</v>
      </c>
      <c r="D28" s="189"/>
      <c r="E28" s="190">
        <v>2</v>
      </c>
      <c r="F28" s="191"/>
      <c r="G28" s="192"/>
      <c r="M28" s="186">
        <v>2</v>
      </c>
      <c r="O28" s="174"/>
    </row>
    <row r="29" spans="1:104" x14ac:dyDescent="0.2">
      <c r="A29" s="193"/>
      <c r="B29" s="194" t="s">
        <v>69</v>
      </c>
      <c r="C29" s="195" t="str">
        <f>CONCATENATE(B19," ",C19)</f>
        <v>97 Prorážení otvorů</v>
      </c>
      <c r="D29" s="196"/>
      <c r="E29" s="197"/>
      <c r="F29" s="198"/>
      <c r="G29" s="199">
        <f>SUM(G19:G28)</f>
        <v>0</v>
      </c>
      <c r="O29" s="174">
        <v>4</v>
      </c>
      <c r="BA29" s="200">
        <f>SUM(BA19:BA28)</f>
        <v>0</v>
      </c>
      <c r="BB29" s="200">
        <f>SUM(BB19:BB28)</f>
        <v>0</v>
      </c>
      <c r="BC29" s="200">
        <f>SUM(BC19:BC28)</f>
        <v>0</v>
      </c>
      <c r="BD29" s="200">
        <f>SUM(BD19:BD28)</f>
        <v>0</v>
      </c>
      <c r="BE29" s="200">
        <f>SUM(BE19:BE28)</f>
        <v>0</v>
      </c>
    </row>
    <row r="30" spans="1:104" x14ac:dyDescent="0.2">
      <c r="A30" s="167" t="s">
        <v>67</v>
      </c>
      <c r="B30" s="168" t="s">
        <v>105</v>
      </c>
      <c r="C30" s="169" t="s">
        <v>106</v>
      </c>
      <c r="D30" s="170"/>
      <c r="E30" s="171"/>
      <c r="F30" s="171"/>
      <c r="G30" s="172"/>
      <c r="H30" s="173"/>
      <c r="I30" s="173"/>
      <c r="O30" s="174">
        <v>1</v>
      </c>
    </row>
    <row r="31" spans="1:104" x14ac:dyDescent="0.2">
      <c r="A31" s="175">
        <v>7</v>
      </c>
      <c r="B31" s="176" t="s">
        <v>107</v>
      </c>
      <c r="C31" s="177" t="s">
        <v>108</v>
      </c>
      <c r="D31" s="178" t="s">
        <v>109</v>
      </c>
      <c r="E31" s="179">
        <v>2.6339999999999999E-2</v>
      </c>
      <c r="F31" s="179">
        <v>0</v>
      </c>
      <c r="G31" s="180">
        <f>E31*F31</f>
        <v>0</v>
      </c>
      <c r="O31" s="174">
        <v>2</v>
      </c>
      <c r="AA31" s="146">
        <v>7</v>
      </c>
      <c r="AB31" s="146">
        <v>1</v>
      </c>
      <c r="AC31" s="146">
        <v>2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4">
        <v>7</v>
      </c>
      <c r="CB31" s="174">
        <v>1</v>
      </c>
      <c r="CZ31" s="146">
        <v>0</v>
      </c>
    </row>
    <row r="32" spans="1:104" x14ac:dyDescent="0.2">
      <c r="A32" s="193"/>
      <c r="B32" s="194" t="s">
        <v>69</v>
      </c>
      <c r="C32" s="195" t="str">
        <f>CONCATENATE(B30," ",C30)</f>
        <v>99 Staveništní přesun hmot</v>
      </c>
      <c r="D32" s="196"/>
      <c r="E32" s="197"/>
      <c r="F32" s="198"/>
      <c r="G32" s="199">
        <f>SUM(G30:G31)</f>
        <v>0</v>
      </c>
      <c r="O32" s="174">
        <v>4</v>
      </c>
      <c r="BA32" s="200">
        <f>SUM(BA30:BA31)</f>
        <v>0</v>
      </c>
      <c r="BB32" s="200">
        <f>SUM(BB30:BB31)</f>
        <v>0</v>
      </c>
      <c r="BC32" s="200">
        <f>SUM(BC30:BC31)</f>
        <v>0</v>
      </c>
      <c r="BD32" s="200">
        <f>SUM(BD30:BD31)</f>
        <v>0</v>
      </c>
      <c r="BE32" s="200">
        <f>SUM(BE30:BE31)</f>
        <v>0</v>
      </c>
    </row>
    <row r="33" spans="1:104" x14ac:dyDescent="0.2">
      <c r="A33" s="167" t="s">
        <v>67</v>
      </c>
      <c r="B33" s="168" t="s">
        <v>110</v>
      </c>
      <c r="C33" s="169" t="s">
        <v>111</v>
      </c>
      <c r="D33" s="170"/>
      <c r="E33" s="171"/>
      <c r="F33" s="171"/>
      <c r="G33" s="172"/>
      <c r="H33" s="173"/>
      <c r="I33" s="173"/>
      <c r="O33" s="174">
        <v>1</v>
      </c>
    </row>
    <row r="34" spans="1:104" x14ac:dyDescent="0.2">
      <c r="A34" s="175">
        <v>8</v>
      </c>
      <c r="B34" s="176" t="s">
        <v>112</v>
      </c>
      <c r="C34" s="177" t="s">
        <v>113</v>
      </c>
      <c r="D34" s="178" t="s">
        <v>114</v>
      </c>
      <c r="E34" s="179">
        <v>56</v>
      </c>
      <c r="F34" s="179">
        <v>0</v>
      </c>
      <c r="G34" s="180">
        <f>E34*F34</f>
        <v>0</v>
      </c>
      <c r="O34" s="174">
        <v>2</v>
      </c>
      <c r="AA34" s="146">
        <v>1</v>
      </c>
      <c r="AB34" s="146">
        <v>7</v>
      </c>
      <c r="AC34" s="146">
        <v>7</v>
      </c>
      <c r="AZ34" s="146">
        <v>2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4">
        <v>1</v>
      </c>
      <c r="CB34" s="174">
        <v>7</v>
      </c>
      <c r="CZ34" s="146">
        <v>6.0000000000000002E-5</v>
      </c>
    </row>
    <row r="35" spans="1:104" x14ac:dyDescent="0.2">
      <c r="A35" s="181"/>
      <c r="B35" s="182"/>
      <c r="C35" s="183" t="s">
        <v>99</v>
      </c>
      <c r="D35" s="184"/>
      <c r="E35" s="184"/>
      <c r="F35" s="184"/>
      <c r="G35" s="185"/>
      <c r="L35" s="186" t="s">
        <v>99</v>
      </c>
      <c r="O35" s="174">
        <v>3</v>
      </c>
    </row>
    <row r="36" spans="1:104" x14ac:dyDescent="0.2">
      <c r="A36" s="181"/>
      <c r="B36" s="187"/>
      <c r="C36" s="188" t="s">
        <v>115</v>
      </c>
      <c r="D36" s="189"/>
      <c r="E36" s="190">
        <v>56</v>
      </c>
      <c r="F36" s="191"/>
      <c r="G36" s="192"/>
      <c r="M36" s="186" t="s">
        <v>115</v>
      </c>
      <c r="O36" s="174"/>
    </row>
    <row r="37" spans="1:104" ht="22.5" x14ac:dyDescent="0.2">
      <c r="A37" s="175">
        <v>9</v>
      </c>
      <c r="B37" s="176" t="s">
        <v>116</v>
      </c>
      <c r="C37" s="177" t="s">
        <v>117</v>
      </c>
      <c r="D37" s="178" t="s">
        <v>114</v>
      </c>
      <c r="E37" s="179">
        <v>56</v>
      </c>
      <c r="F37" s="179">
        <v>0</v>
      </c>
      <c r="G37" s="180">
        <f>E37*F37</f>
        <v>0</v>
      </c>
      <c r="O37" s="174">
        <v>2</v>
      </c>
      <c r="AA37" s="146">
        <v>1</v>
      </c>
      <c r="AB37" s="146">
        <v>0</v>
      </c>
      <c r="AC37" s="146">
        <v>0</v>
      </c>
      <c r="AZ37" s="146">
        <v>2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4">
        <v>1</v>
      </c>
      <c r="CB37" s="174">
        <v>0</v>
      </c>
      <c r="CZ37" s="146">
        <v>6.0000000000000002E-5</v>
      </c>
    </row>
    <row r="38" spans="1:104" x14ac:dyDescent="0.2">
      <c r="A38" s="181"/>
      <c r="B38" s="182"/>
      <c r="C38" s="183" t="s">
        <v>99</v>
      </c>
      <c r="D38" s="184"/>
      <c r="E38" s="184"/>
      <c r="F38" s="184"/>
      <c r="G38" s="185"/>
      <c r="L38" s="186" t="s">
        <v>99</v>
      </c>
      <c r="O38" s="174">
        <v>3</v>
      </c>
    </row>
    <row r="39" spans="1:104" x14ac:dyDescent="0.2">
      <c r="A39" s="181"/>
      <c r="B39" s="187"/>
      <c r="C39" s="188" t="s">
        <v>115</v>
      </c>
      <c r="D39" s="189"/>
      <c r="E39" s="190">
        <v>56</v>
      </c>
      <c r="F39" s="191"/>
      <c r="G39" s="192"/>
      <c r="M39" s="186" t="s">
        <v>115</v>
      </c>
      <c r="O39" s="174"/>
    </row>
    <row r="40" spans="1:104" x14ac:dyDescent="0.2">
      <c r="A40" s="175">
        <v>10</v>
      </c>
      <c r="B40" s="176" t="s">
        <v>118</v>
      </c>
      <c r="C40" s="177" t="s">
        <v>119</v>
      </c>
      <c r="D40" s="178" t="s">
        <v>58</v>
      </c>
      <c r="E40" s="179"/>
      <c r="F40" s="179">
        <v>0</v>
      </c>
      <c r="G40" s="180">
        <f>E40*F40</f>
        <v>0</v>
      </c>
      <c r="O40" s="174">
        <v>2</v>
      </c>
      <c r="AA40" s="146">
        <v>7</v>
      </c>
      <c r="AB40" s="146">
        <v>1002</v>
      </c>
      <c r="AC40" s="146">
        <v>5</v>
      </c>
      <c r="AZ40" s="146">
        <v>2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4">
        <v>7</v>
      </c>
      <c r="CB40" s="174">
        <v>1002</v>
      </c>
      <c r="CZ40" s="146">
        <v>0</v>
      </c>
    </row>
    <row r="41" spans="1:104" x14ac:dyDescent="0.2">
      <c r="A41" s="193"/>
      <c r="B41" s="194" t="s">
        <v>69</v>
      </c>
      <c r="C41" s="195" t="str">
        <f>CONCATENATE(B33," ",C33)</f>
        <v>767 Konstrukce zámečnické</v>
      </c>
      <c r="D41" s="196"/>
      <c r="E41" s="197"/>
      <c r="F41" s="198"/>
      <c r="G41" s="199">
        <f>SUM(G33:G40)</f>
        <v>0</v>
      </c>
      <c r="O41" s="174">
        <v>4</v>
      </c>
      <c r="BA41" s="200">
        <f>SUM(BA33:BA40)</f>
        <v>0</v>
      </c>
      <c r="BB41" s="200">
        <f>SUM(BB33:BB40)</f>
        <v>0</v>
      </c>
      <c r="BC41" s="200">
        <f>SUM(BC33:BC40)</f>
        <v>0</v>
      </c>
      <c r="BD41" s="200">
        <f>SUM(BD33:BD40)</f>
        <v>0</v>
      </c>
      <c r="BE41" s="200">
        <f>SUM(BE33:BE40)</f>
        <v>0</v>
      </c>
    </row>
    <row r="42" spans="1:104" x14ac:dyDescent="0.2">
      <c r="A42" s="167" t="s">
        <v>67</v>
      </c>
      <c r="B42" s="168" t="s">
        <v>120</v>
      </c>
      <c r="C42" s="169" t="s">
        <v>121</v>
      </c>
      <c r="D42" s="170"/>
      <c r="E42" s="171"/>
      <c r="F42" s="171"/>
      <c r="G42" s="172"/>
      <c r="H42" s="173"/>
      <c r="I42" s="173"/>
      <c r="O42" s="174">
        <v>1</v>
      </c>
    </row>
    <row r="43" spans="1:104" ht="22.5" x14ac:dyDescent="0.2">
      <c r="A43" s="175">
        <v>11</v>
      </c>
      <c r="B43" s="176" t="s">
        <v>122</v>
      </c>
      <c r="C43" s="177" t="s">
        <v>123</v>
      </c>
      <c r="D43" s="178" t="s">
        <v>81</v>
      </c>
      <c r="E43" s="179">
        <v>1</v>
      </c>
      <c r="F43" s="179">
        <v>0</v>
      </c>
      <c r="G43" s="180">
        <f>E43*F43</f>
        <v>0</v>
      </c>
      <c r="O43" s="174">
        <v>2</v>
      </c>
      <c r="AA43" s="146">
        <v>1</v>
      </c>
      <c r="AB43" s="146">
        <v>9</v>
      </c>
      <c r="AC43" s="146">
        <v>9</v>
      </c>
      <c r="AZ43" s="146">
        <v>4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4">
        <v>1</v>
      </c>
      <c r="CB43" s="174">
        <v>9</v>
      </c>
      <c r="CZ43" s="146">
        <v>3.9E-2</v>
      </c>
    </row>
    <row r="44" spans="1:104" x14ac:dyDescent="0.2">
      <c r="A44" s="181"/>
      <c r="B44" s="182"/>
      <c r="C44" s="183" t="s">
        <v>124</v>
      </c>
      <c r="D44" s="184"/>
      <c r="E44" s="184"/>
      <c r="F44" s="184"/>
      <c r="G44" s="185"/>
      <c r="L44" s="186" t="s">
        <v>124</v>
      </c>
      <c r="O44" s="174">
        <v>3</v>
      </c>
    </row>
    <row r="45" spans="1:104" ht="33.75" x14ac:dyDescent="0.2">
      <c r="A45" s="181"/>
      <c r="B45" s="182"/>
      <c r="C45" s="183" t="s">
        <v>125</v>
      </c>
      <c r="D45" s="184"/>
      <c r="E45" s="184"/>
      <c r="F45" s="184"/>
      <c r="G45" s="185"/>
      <c r="L45" s="186" t="s">
        <v>125</v>
      </c>
      <c r="O45" s="174">
        <v>3</v>
      </c>
    </row>
    <row r="46" spans="1:104" x14ac:dyDescent="0.2">
      <c r="A46" s="181"/>
      <c r="B46" s="187"/>
      <c r="C46" s="188" t="s">
        <v>68</v>
      </c>
      <c r="D46" s="189"/>
      <c r="E46" s="190">
        <v>1</v>
      </c>
      <c r="F46" s="191"/>
      <c r="G46" s="192"/>
      <c r="M46" s="186">
        <v>1</v>
      </c>
      <c r="O46" s="174"/>
    </row>
    <row r="47" spans="1:104" x14ac:dyDescent="0.2">
      <c r="A47" s="175">
        <v>12</v>
      </c>
      <c r="B47" s="176" t="s">
        <v>126</v>
      </c>
      <c r="C47" s="177" t="s">
        <v>127</v>
      </c>
      <c r="D47" s="178" t="s">
        <v>81</v>
      </c>
      <c r="E47" s="179">
        <v>1</v>
      </c>
      <c r="F47" s="179">
        <v>0</v>
      </c>
      <c r="G47" s="180">
        <f>E47*F47</f>
        <v>0</v>
      </c>
      <c r="O47" s="174">
        <v>2</v>
      </c>
      <c r="AA47" s="146">
        <v>1</v>
      </c>
      <c r="AB47" s="146">
        <v>9</v>
      </c>
      <c r="AC47" s="146">
        <v>9</v>
      </c>
      <c r="AZ47" s="146">
        <v>4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4">
        <v>1</v>
      </c>
      <c r="CB47" s="174">
        <v>9</v>
      </c>
      <c r="CZ47" s="146">
        <v>8.5999999999999993E-2</v>
      </c>
    </row>
    <row r="48" spans="1:104" x14ac:dyDescent="0.2">
      <c r="A48" s="181"/>
      <c r="B48" s="182"/>
      <c r="C48" s="183" t="s">
        <v>128</v>
      </c>
      <c r="D48" s="184"/>
      <c r="E48" s="184"/>
      <c r="F48" s="184"/>
      <c r="G48" s="185"/>
      <c r="L48" s="186" t="s">
        <v>128</v>
      </c>
      <c r="O48" s="174">
        <v>3</v>
      </c>
    </row>
    <row r="49" spans="1:104" x14ac:dyDescent="0.2">
      <c r="A49" s="181"/>
      <c r="B49" s="182"/>
      <c r="C49" s="183"/>
      <c r="D49" s="184"/>
      <c r="E49" s="184"/>
      <c r="F49" s="184"/>
      <c r="G49" s="185"/>
      <c r="L49" s="186"/>
      <c r="O49" s="174">
        <v>3</v>
      </c>
    </row>
    <row r="50" spans="1:104" x14ac:dyDescent="0.2">
      <c r="A50" s="181"/>
      <c r="B50" s="187"/>
      <c r="C50" s="188" t="s">
        <v>68</v>
      </c>
      <c r="D50" s="189"/>
      <c r="E50" s="190">
        <v>1</v>
      </c>
      <c r="F50" s="191"/>
      <c r="G50" s="192"/>
      <c r="M50" s="186">
        <v>1</v>
      </c>
      <c r="O50" s="174"/>
    </row>
    <row r="51" spans="1:104" x14ac:dyDescent="0.2">
      <c r="A51" s="175">
        <v>13</v>
      </c>
      <c r="B51" s="176" t="s">
        <v>129</v>
      </c>
      <c r="C51" s="177" t="s">
        <v>130</v>
      </c>
      <c r="D51" s="178" t="s">
        <v>81</v>
      </c>
      <c r="E51" s="179">
        <v>3</v>
      </c>
      <c r="F51" s="179">
        <v>0</v>
      </c>
      <c r="G51" s="180">
        <f>E51*F51</f>
        <v>0</v>
      </c>
      <c r="O51" s="174">
        <v>2</v>
      </c>
      <c r="AA51" s="146">
        <v>1</v>
      </c>
      <c r="AB51" s="146">
        <v>9</v>
      </c>
      <c r="AC51" s="146">
        <v>9</v>
      </c>
      <c r="AZ51" s="146">
        <v>4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4">
        <v>1</v>
      </c>
      <c r="CB51" s="174">
        <v>9</v>
      </c>
      <c r="CZ51" s="146">
        <v>0</v>
      </c>
    </row>
    <row r="52" spans="1:104" x14ac:dyDescent="0.2">
      <c r="A52" s="181"/>
      <c r="B52" s="182"/>
      <c r="C52" s="183" t="s">
        <v>128</v>
      </c>
      <c r="D52" s="184"/>
      <c r="E52" s="184"/>
      <c r="F52" s="184"/>
      <c r="G52" s="185"/>
      <c r="L52" s="186" t="s">
        <v>128</v>
      </c>
      <c r="O52" s="174">
        <v>3</v>
      </c>
    </row>
    <row r="53" spans="1:104" x14ac:dyDescent="0.2">
      <c r="A53" s="181"/>
      <c r="B53" s="182"/>
      <c r="C53" s="183"/>
      <c r="D53" s="184"/>
      <c r="E53" s="184"/>
      <c r="F53" s="184"/>
      <c r="G53" s="185"/>
      <c r="L53" s="186"/>
      <c r="O53" s="174">
        <v>3</v>
      </c>
    </row>
    <row r="54" spans="1:104" x14ac:dyDescent="0.2">
      <c r="A54" s="181"/>
      <c r="B54" s="187"/>
      <c r="C54" s="188" t="s">
        <v>77</v>
      </c>
      <c r="D54" s="189"/>
      <c r="E54" s="190">
        <v>3</v>
      </c>
      <c r="F54" s="191"/>
      <c r="G54" s="192"/>
      <c r="M54" s="186">
        <v>3</v>
      </c>
      <c r="O54" s="174"/>
    </row>
    <row r="55" spans="1:104" x14ac:dyDescent="0.2">
      <c r="A55" s="175">
        <v>14</v>
      </c>
      <c r="B55" s="176" t="s">
        <v>131</v>
      </c>
      <c r="C55" s="177" t="s">
        <v>132</v>
      </c>
      <c r="D55" s="178" t="s">
        <v>114</v>
      </c>
      <c r="E55" s="179">
        <v>16.3</v>
      </c>
      <c r="F55" s="179">
        <v>0</v>
      </c>
      <c r="G55" s="180">
        <f>E55*F55</f>
        <v>0</v>
      </c>
      <c r="O55" s="174">
        <v>2</v>
      </c>
      <c r="AA55" s="146">
        <v>1</v>
      </c>
      <c r="AB55" s="146">
        <v>0</v>
      </c>
      <c r="AC55" s="146">
        <v>0</v>
      </c>
      <c r="AZ55" s="146">
        <v>4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4">
        <v>1</v>
      </c>
      <c r="CB55" s="174">
        <v>0</v>
      </c>
      <c r="CZ55" s="146">
        <v>1.1999999999999999E-3</v>
      </c>
    </row>
    <row r="56" spans="1:104" x14ac:dyDescent="0.2">
      <c r="A56" s="181"/>
      <c r="B56" s="182"/>
      <c r="C56" s="183" t="s">
        <v>99</v>
      </c>
      <c r="D56" s="184"/>
      <c r="E56" s="184"/>
      <c r="F56" s="184"/>
      <c r="G56" s="185"/>
      <c r="L56" s="186" t="s">
        <v>99</v>
      </c>
      <c r="O56" s="174">
        <v>3</v>
      </c>
    </row>
    <row r="57" spans="1:104" x14ac:dyDescent="0.2">
      <c r="A57" s="181"/>
      <c r="B57" s="187"/>
      <c r="C57" s="188" t="s">
        <v>133</v>
      </c>
      <c r="D57" s="189"/>
      <c r="E57" s="190">
        <v>16.3</v>
      </c>
      <c r="F57" s="191"/>
      <c r="G57" s="192"/>
      <c r="M57" s="186" t="s">
        <v>133</v>
      </c>
      <c r="O57" s="174"/>
    </row>
    <row r="58" spans="1:104" ht="22.5" x14ac:dyDescent="0.2">
      <c r="A58" s="175">
        <v>15</v>
      </c>
      <c r="B58" s="176" t="s">
        <v>134</v>
      </c>
      <c r="C58" s="177" t="s">
        <v>135</v>
      </c>
      <c r="D58" s="178" t="s">
        <v>136</v>
      </c>
      <c r="E58" s="179">
        <v>12</v>
      </c>
      <c r="F58" s="179">
        <v>0</v>
      </c>
      <c r="G58" s="180">
        <f>E58*F58</f>
        <v>0</v>
      </c>
      <c r="O58" s="174">
        <v>2</v>
      </c>
      <c r="AA58" s="146">
        <v>1</v>
      </c>
      <c r="AB58" s="146">
        <v>9</v>
      </c>
      <c r="AC58" s="146">
        <v>9</v>
      </c>
      <c r="AZ58" s="146">
        <v>4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4">
        <v>1</v>
      </c>
      <c r="CB58" s="174">
        <v>9</v>
      </c>
      <c r="CZ58" s="146">
        <v>1.2E-2</v>
      </c>
    </row>
    <row r="59" spans="1:104" x14ac:dyDescent="0.2">
      <c r="A59" s="181"/>
      <c r="B59" s="182"/>
      <c r="C59" s="183" t="s">
        <v>99</v>
      </c>
      <c r="D59" s="184"/>
      <c r="E59" s="184"/>
      <c r="F59" s="184"/>
      <c r="G59" s="185"/>
      <c r="L59" s="186" t="s">
        <v>99</v>
      </c>
      <c r="O59" s="174">
        <v>3</v>
      </c>
    </row>
    <row r="60" spans="1:104" x14ac:dyDescent="0.2">
      <c r="A60" s="181"/>
      <c r="B60" s="187"/>
      <c r="C60" s="188" t="s">
        <v>137</v>
      </c>
      <c r="D60" s="189"/>
      <c r="E60" s="190">
        <v>12</v>
      </c>
      <c r="F60" s="191"/>
      <c r="G60" s="192"/>
      <c r="M60" s="186">
        <v>12</v>
      </c>
      <c r="O60" s="174"/>
    </row>
    <row r="61" spans="1:104" x14ac:dyDescent="0.2">
      <c r="A61" s="175">
        <v>16</v>
      </c>
      <c r="B61" s="176" t="s">
        <v>138</v>
      </c>
      <c r="C61" s="177" t="s">
        <v>139</v>
      </c>
      <c r="D61" s="178" t="s">
        <v>87</v>
      </c>
      <c r="E61" s="179">
        <v>138.80000000000001</v>
      </c>
      <c r="F61" s="179">
        <v>0</v>
      </c>
      <c r="G61" s="180">
        <f>E61*F61</f>
        <v>0</v>
      </c>
      <c r="O61" s="174">
        <v>2</v>
      </c>
      <c r="AA61" s="146">
        <v>1</v>
      </c>
      <c r="AB61" s="146">
        <v>0</v>
      </c>
      <c r="AC61" s="146">
        <v>0</v>
      </c>
      <c r="AZ61" s="146">
        <v>4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A61" s="174">
        <v>1</v>
      </c>
      <c r="CB61" s="174">
        <v>0</v>
      </c>
      <c r="CZ61" s="146">
        <v>6.6E-4</v>
      </c>
    </row>
    <row r="62" spans="1:104" x14ac:dyDescent="0.2">
      <c r="A62" s="181"/>
      <c r="B62" s="182"/>
      <c r="C62" s="183" t="s">
        <v>99</v>
      </c>
      <c r="D62" s="184"/>
      <c r="E62" s="184"/>
      <c r="F62" s="184"/>
      <c r="G62" s="185"/>
      <c r="L62" s="186" t="s">
        <v>99</v>
      </c>
      <c r="O62" s="174">
        <v>3</v>
      </c>
    </row>
    <row r="63" spans="1:104" x14ac:dyDescent="0.2">
      <c r="A63" s="181"/>
      <c r="B63" s="187"/>
      <c r="C63" s="188" t="s">
        <v>140</v>
      </c>
      <c r="D63" s="189"/>
      <c r="E63" s="190">
        <v>138.80000000000001</v>
      </c>
      <c r="F63" s="191"/>
      <c r="G63" s="192"/>
      <c r="M63" s="186" t="s">
        <v>140</v>
      </c>
      <c r="O63" s="174"/>
    </row>
    <row r="64" spans="1:104" x14ac:dyDescent="0.2">
      <c r="A64" s="175">
        <v>17</v>
      </c>
      <c r="B64" s="176" t="s">
        <v>141</v>
      </c>
      <c r="C64" s="177" t="s">
        <v>142</v>
      </c>
      <c r="D64" s="178" t="s">
        <v>58</v>
      </c>
      <c r="E64" s="179">
        <v>4.2000000000000003E-2</v>
      </c>
      <c r="F64" s="179">
        <v>0</v>
      </c>
      <c r="G64" s="180">
        <f>E64*F64</f>
        <v>0</v>
      </c>
      <c r="O64" s="174">
        <v>2</v>
      </c>
      <c r="AA64" s="146">
        <v>1</v>
      </c>
      <c r="AB64" s="146">
        <v>5</v>
      </c>
      <c r="AC64" s="146">
        <v>5</v>
      </c>
      <c r="AZ64" s="146">
        <v>4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4">
        <v>1</v>
      </c>
      <c r="CB64" s="174">
        <v>5</v>
      </c>
      <c r="CZ64" s="146">
        <v>0</v>
      </c>
    </row>
    <row r="65" spans="1:104" x14ac:dyDescent="0.2">
      <c r="A65" s="181"/>
      <c r="B65" s="187"/>
      <c r="C65" s="188" t="s">
        <v>143</v>
      </c>
      <c r="D65" s="189"/>
      <c r="E65" s="190">
        <v>4.2000000000000003E-2</v>
      </c>
      <c r="F65" s="191"/>
      <c r="G65" s="192"/>
      <c r="M65" s="186" t="s">
        <v>143</v>
      </c>
      <c r="O65" s="174"/>
    </row>
    <row r="66" spans="1:104" ht="22.5" x14ac:dyDescent="0.2">
      <c r="A66" s="175">
        <v>18</v>
      </c>
      <c r="B66" s="176" t="s">
        <v>144</v>
      </c>
      <c r="C66" s="177" t="s">
        <v>145</v>
      </c>
      <c r="D66" s="178" t="s">
        <v>87</v>
      </c>
      <c r="E66" s="179">
        <v>72.87</v>
      </c>
      <c r="F66" s="179">
        <v>0</v>
      </c>
      <c r="G66" s="180">
        <f>E66*F66</f>
        <v>0</v>
      </c>
      <c r="O66" s="174">
        <v>2</v>
      </c>
      <c r="AA66" s="146">
        <v>3</v>
      </c>
      <c r="AB66" s="146">
        <v>7</v>
      </c>
      <c r="AC66" s="146" t="s">
        <v>144</v>
      </c>
      <c r="AZ66" s="146">
        <v>3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4">
        <v>3</v>
      </c>
      <c r="CB66" s="174">
        <v>7</v>
      </c>
      <c r="CZ66" s="146">
        <v>6.3570000000000002E-2</v>
      </c>
    </row>
    <row r="67" spans="1:104" x14ac:dyDescent="0.2">
      <c r="A67" s="181"/>
      <c r="B67" s="182"/>
      <c r="C67" s="183" t="s">
        <v>99</v>
      </c>
      <c r="D67" s="184"/>
      <c r="E67" s="184"/>
      <c r="F67" s="184"/>
      <c r="G67" s="185"/>
      <c r="L67" s="186" t="s">
        <v>99</v>
      </c>
      <c r="O67" s="174">
        <v>3</v>
      </c>
    </row>
    <row r="68" spans="1:104" x14ac:dyDescent="0.2">
      <c r="A68" s="181"/>
      <c r="B68" s="187"/>
      <c r="C68" s="188" t="s">
        <v>146</v>
      </c>
      <c r="D68" s="189"/>
      <c r="E68" s="190">
        <v>72.87</v>
      </c>
      <c r="F68" s="191"/>
      <c r="G68" s="192"/>
      <c r="M68" s="186" t="s">
        <v>146</v>
      </c>
      <c r="O68" s="174"/>
    </row>
    <row r="69" spans="1:104" ht="22.5" x14ac:dyDescent="0.2">
      <c r="A69" s="175">
        <v>19</v>
      </c>
      <c r="B69" s="176" t="s">
        <v>147</v>
      </c>
      <c r="C69" s="177" t="s">
        <v>148</v>
      </c>
      <c r="D69" s="178" t="s">
        <v>87</v>
      </c>
      <c r="E69" s="179">
        <v>72.87</v>
      </c>
      <c r="F69" s="179">
        <v>0</v>
      </c>
      <c r="G69" s="180">
        <f>E69*F69</f>
        <v>0</v>
      </c>
      <c r="O69" s="174">
        <v>2</v>
      </c>
      <c r="AA69" s="146">
        <v>3</v>
      </c>
      <c r="AB69" s="146">
        <v>7</v>
      </c>
      <c r="AC69" s="146" t="s">
        <v>147</v>
      </c>
      <c r="AZ69" s="146">
        <v>3</v>
      </c>
      <c r="BA69" s="146">
        <f>IF(AZ69=1,G69,0)</f>
        <v>0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74">
        <v>3</v>
      </c>
      <c r="CB69" s="174">
        <v>7</v>
      </c>
      <c r="CZ69" s="146">
        <v>6.3570000000000002E-2</v>
      </c>
    </row>
    <row r="70" spans="1:104" x14ac:dyDescent="0.2">
      <c r="A70" s="181"/>
      <c r="B70" s="182"/>
      <c r="C70" s="183" t="s">
        <v>99</v>
      </c>
      <c r="D70" s="184"/>
      <c r="E70" s="184"/>
      <c r="F70" s="184"/>
      <c r="G70" s="185"/>
      <c r="L70" s="186" t="s">
        <v>99</v>
      </c>
      <c r="O70" s="174">
        <v>3</v>
      </c>
    </row>
    <row r="71" spans="1:104" x14ac:dyDescent="0.2">
      <c r="A71" s="181"/>
      <c r="B71" s="187"/>
      <c r="C71" s="188" t="s">
        <v>146</v>
      </c>
      <c r="D71" s="189"/>
      <c r="E71" s="190">
        <v>72.87</v>
      </c>
      <c r="F71" s="191"/>
      <c r="G71" s="192"/>
      <c r="M71" s="186" t="s">
        <v>146</v>
      </c>
      <c r="O71" s="174"/>
    </row>
    <row r="72" spans="1:104" ht="22.5" x14ac:dyDescent="0.2">
      <c r="A72" s="175">
        <v>20</v>
      </c>
      <c r="B72" s="176" t="s">
        <v>149</v>
      </c>
      <c r="C72" s="177" t="s">
        <v>150</v>
      </c>
      <c r="D72" s="178" t="s">
        <v>81</v>
      </c>
      <c r="E72" s="179">
        <v>1</v>
      </c>
      <c r="F72" s="179">
        <v>0</v>
      </c>
      <c r="G72" s="180">
        <f>E72*F72</f>
        <v>0</v>
      </c>
      <c r="O72" s="174">
        <v>2</v>
      </c>
      <c r="AA72" s="146">
        <v>3</v>
      </c>
      <c r="AB72" s="146">
        <v>9</v>
      </c>
      <c r="AC72" s="146" t="s">
        <v>149</v>
      </c>
      <c r="AZ72" s="146">
        <v>3</v>
      </c>
      <c r="BA72" s="146">
        <f>IF(AZ72=1,G72,0)</f>
        <v>0</v>
      </c>
      <c r="BB72" s="146">
        <f>IF(AZ72=2,G72,0)</f>
        <v>0</v>
      </c>
      <c r="BC72" s="146">
        <f>IF(AZ72=3,G72,0)</f>
        <v>0</v>
      </c>
      <c r="BD72" s="146">
        <f>IF(AZ72=4,G72,0)</f>
        <v>0</v>
      </c>
      <c r="BE72" s="146">
        <f>IF(AZ72=5,G72,0)</f>
        <v>0</v>
      </c>
      <c r="CA72" s="174">
        <v>3</v>
      </c>
      <c r="CB72" s="174">
        <v>9</v>
      </c>
      <c r="CZ72" s="146">
        <v>0.84</v>
      </c>
    </row>
    <row r="73" spans="1:104" x14ac:dyDescent="0.2">
      <c r="A73" s="181"/>
      <c r="B73" s="182"/>
      <c r="C73" s="183" t="s">
        <v>151</v>
      </c>
      <c r="D73" s="184"/>
      <c r="E73" s="184"/>
      <c r="F73" s="184"/>
      <c r="G73" s="185"/>
      <c r="L73" s="186" t="s">
        <v>151</v>
      </c>
      <c r="O73" s="174">
        <v>3</v>
      </c>
    </row>
    <row r="74" spans="1:104" x14ac:dyDescent="0.2">
      <c r="A74" s="181"/>
      <c r="B74" s="182"/>
      <c r="C74" s="183"/>
      <c r="D74" s="184"/>
      <c r="E74" s="184"/>
      <c r="F74" s="184"/>
      <c r="G74" s="185"/>
      <c r="L74" s="186"/>
      <c r="O74" s="174">
        <v>3</v>
      </c>
    </row>
    <row r="75" spans="1:104" x14ac:dyDescent="0.2">
      <c r="A75" s="181"/>
      <c r="B75" s="187"/>
      <c r="C75" s="188" t="s">
        <v>68</v>
      </c>
      <c r="D75" s="189"/>
      <c r="E75" s="190">
        <v>1</v>
      </c>
      <c r="F75" s="191"/>
      <c r="G75" s="192"/>
      <c r="M75" s="186">
        <v>1</v>
      </c>
      <c r="O75" s="174"/>
    </row>
    <row r="76" spans="1:104" x14ac:dyDescent="0.2">
      <c r="A76" s="175">
        <v>21</v>
      </c>
      <c r="B76" s="176" t="s">
        <v>152</v>
      </c>
      <c r="C76" s="177" t="s">
        <v>153</v>
      </c>
      <c r="D76" s="178" t="s">
        <v>81</v>
      </c>
      <c r="E76" s="179">
        <v>3</v>
      </c>
      <c r="F76" s="179">
        <v>0</v>
      </c>
      <c r="G76" s="180">
        <f>E76*F76</f>
        <v>0</v>
      </c>
      <c r="O76" s="174">
        <v>2</v>
      </c>
      <c r="AA76" s="146">
        <v>3</v>
      </c>
      <c r="AB76" s="146">
        <v>9</v>
      </c>
      <c r="AC76" s="146" t="s">
        <v>152</v>
      </c>
      <c r="AZ76" s="146">
        <v>3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4">
        <v>3</v>
      </c>
      <c r="CB76" s="174">
        <v>9</v>
      </c>
      <c r="CZ76" s="146">
        <v>7.1999999999999995E-2</v>
      </c>
    </row>
    <row r="77" spans="1:104" x14ac:dyDescent="0.2">
      <c r="A77" s="181"/>
      <c r="B77" s="182"/>
      <c r="C77" s="183" t="s">
        <v>154</v>
      </c>
      <c r="D77" s="184"/>
      <c r="E77" s="184"/>
      <c r="F77" s="184"/>
      <c r="G77" s="185"/>
      <c r="L77" s="186" t="s">
        <v>154</v>
      </c>
      <c r="O77" s="174">
        <v>3</v>
      </c>
    </row>
    <row r="78" spans="1:104" x14ac:dyDescent="0.2">
      <c r="A78" s="181"/>
      <c r="B78" s="182"/>
      <c r="C78" s="183" t="s">
        <v>155</v>
      </c>
      <c r="D78" s="184"/>
      <c r="E78" s="184"/>
      <c r="F78" s="184"/>
      <c r="G78" s="185"/>
      <c r="L78" s="186" t="s">
        <v>155</v>
      </c>
      <c r="O78" s="174">
        <v>3</v>
      </c>
    </row>
    <row r="79" spans="1:104" x14ac:dyDescent="0.2">
      <c r="A79" s="181"/>
      <c r="B79" s="182"/>
      <c r="C79" s="183" t="s">
        <v>156</v>
      </c>
      <c r="D79" s="184"/>
      <c r="E79" s="184"/>
      <c r="F79" s="184"/>
      <c r="G79" s="185"/>
      <c r="L79" s="186" t="s">
        <v>156</v>
      </c>
      <c r="O79" s="174">
        <v>3</v>
      </c>
    </row>
    <row r="80" spans="1:104" x14ac:dyDescent="0.2">
      <c r="A80" s="181"/>
      <c r="B80" s="182"/>
      <c r="C80" s="183" t="s">
        <v>157</v>
      </c>
      <c r="D80" s="184"/>
      <c r="E80" s="184"/>
      <c r="F80" s="184"/>
      <c r="G80" s="185"/>
      <c r="L80" s="186" t="s">
        <v>157</v>
      </c>
      <c r="O80" s="174">
        <v>3</v>
      </c>
    </row>
    <row r="81" spans="1:104" x14ac:dyDescent="0.2">
      <c r="A81" s="181"/>
      <c r="B81" s="182"/>
      <c r="C81" s="183" t="s">
        <v>158</v>
      </c>
      <c r="D81" s="184"/>
      <c r="E81" s="184"/>
      <c r="F81" s="184"/>
      <c r="G81" s="185"/>
      <c r="L81" s="186" t="s">
        <v>158</v>
      </c>
      <c r="O81" s="174">
        <v>3</v>
      </c>
    </row>
    <row r="82" spans="1:104" x14ac:dyDescent="0.2">
      <c r="A82" s="181"/>
      <c r="B82" s="182"/>
      <c r="C82" s="183" t="s">
        <v>159</v>
      </c>
      <c r="D82" s="184"/>
      <c r="E82" s="184"/>
      <c r="F82" s="184"/>
      <c r="G82" s="185"/>
      <c r="L82" s="186" t="s">
        <v>159</v>
      </c>
      <c r="O82" s="174">
        <v>3</v>
      </c>
    </row>
    <row r="83" spans="1:104" x14ac:dyDescent="0.2">
      <c r="A83" s="181"/>
      <c r="B83" s="182"/>
      <c r="C83" s="183"/>
      <c r="D83" s="184"/>
      <c r="E83" s="184"/>
      <c r="F83" s="184"/>
      <c r="G83" s="185"/>
      <c r="L83" s="186"/>
      <c r="O83" s="174">
        <v>3</v>
      </c>
    </row>
    <row r="84" spans="1:104" x14ac:dyDescent="0.2">
      <c r="A84" s="181"/>
      <c r="B84" s="182"/>
      <c r="C84" s="183"/>
      <c r="D84" s="184"/>
      <c r="E84" s="184"/>
      <c r="F84" s="184"/>
      <c r="G84" s="185"/>
      <c r="L84" s="186"/>
      <c r="O84" s="174">
        <v>3</v>
      </c>
    </row>
    <row r="85" spans="1:104" x14ac:dyDescent="0.2">
      <c r="A85" s="193"/>
      <c r="B85" s="194" t="s">
        <v>69</v>
      </c>
      <c r="C85" s="195" t="str">
        <f>CONCATENATE(B42," ",C42)</f>
        <v>M24 Montáže vzduchotechnických zařízení</v>
      </c>
      <c r="D85" s="196"/>
      <c r="E85" s="197"/>
      <c r="F85" s="198"/>
      <c r="G85" s="199">
        <f>SUM(G42:G84)</f>
        <v>0</v>
      </c>
      <c r="O85" s="174">
        <v>4</v>
      </c>
      <c r="BA85" s="200">
        <f>SUM(BA42:BA84)</f>
        <v>0</v>
      </c>
      <c r="BB85" s="200">
        <f>SUM(BB42:BB84)</f>
        <v>0</v>
      </c>
      <c r="BC85" s="200">
        <f>SUM(BC42:BC84)</f>
        <v>0</v>
      </c>
      <c r="BD85" s="200">
        <f>SUM(BD42:BD84)</f>
        <v>0</v>
      </c>
      <c r="BE85" s="200">
        <f>SUM(BE42:BE84)</f>
        <v>0</v>
      </c>
    </row>
    <row r="86" spans="1:104" x14ac:dyDescent="0.2">
      <c r="A86" s="167" t="s">
        <v>67</v>
      </c>
      <c r="B86" s="168" t="s">
        <v>160</v>
      </c>
      <c r="C86" s="169" t="s">
        <v>161</v>
      </c>
      <c r="D86" s="170"/>
      <c r="E86" s="171"/>
      <c r="F86" s="171"/>
      <c r="G86" s="172"/>
      <c r="H86" s="173"/>
      <c r="I86" s="173"/>
      <c r="O86" s="174">
        <v>1</v>
      </c>
    </row>
    <row r="87" spans="1:104" x14ac:dyDescent="0.2">
      <c r="A87" s="175">
        <v>22</v>
      </c>
      <c r="B87" s="176" t="s">
        <v>162</v>
      </c>
      <c r="C87" s="177" t="s">
        <v>163</v>
      </c>
      <c r="D87" s="178" t="s">
        <v>109</v>
      </c>
      <c r="E87" s="179">
        <v>2.8000000000000001E-2</v>
      </c>
      <c r="F87" s="179">
        <v>0</v>
      </c>
      <c r="G87" s="180">
        <f>E87*F87</f>
        <v>0</v>
      </c>
      <c r="O87" s="174">
        <v>2</v>
      </c>
      <c r="AA87" s="146">
        <v>8</v>
      </c>
      <c r="AB87" s="146">
        <v>0</v>
      </c>
      <c r="AC87" s="146">
        <v>3</v>
      </c>
      <c r="AZ87" s="146">
        <v>1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4">
        <v>8</v>
      </c>
      <c r="CB87" s="174">
        <v>0</v>
      </c>
      <c r="CZ87" s="146">
        <v>0</v>
      </c>
    </row>
    <row r="88" spans="1:104" x14ac:dyDescent="0.2">
      <c r="A88" s="181"/>
      <c r="B88" s="182"/>
      <c r="C88" s="183" t="s">
        <v>99</v>
      </c>
      <c r="D88" s="184"/>
      <c r="E88" s="184"/>
      <c r="F88" s="184"/>
      <c r="G88" s="185"/>
      <c r="L88" s="186" t="s">
        <v>99</v>
      </c>
      <c r="O88" s="174">
        <v>3</v>
      </c>
    </row>
    <row r="89" spans="1:104" x14ac:dyDescent="0.2">
      <c r="A89" s="175">
        <v>23</v>
      </c>
      <c r="B89" s="176" t="s">
        <v>164</v>
      </c>
      <c r="C89" s="177" t="s">
        <v>165</v>
      </c>
      <c r="D89" s="178" t="s">
        <v>109</v>
      </c>
      <c r="E89" s="179">
        <v>0.112</v>
      </c>
      <c r="F89" s="179">
        <v>0</v>
      </c>
      <c r="G89" s="180">
        <f>E89*F89</f>
        <v>0</v>
      </c>
      <c r="O89" s="174">
        <v>2</v>
      </c>
      <c r="AA89" s="146">
        <v>8</v>
      </c>
      <c r="AB89" s="146">
        <v>0</v>
      </c>
      <c r="AC89" s="146">
        <v>3</v>
      </c>
      <c r="AZ89" s="146">
        <v>1</v>
      </c>
      <c r="BA89" s="146">
        <f>IF(AZ89=1,G89,0)</f>
        <v>0</v>
      </c>
      <c r="BB89" s="146">
        <f>IF(AZ89=2,G89,0)</f>
        <v>0</v>
      </c>
      <c r="BC89" s="146">
        <f>IF(AZ89=3,G89,0)</f>
        <v>0</v>
      </c>
      <c r="BD89" s="146">
        <f>IF(AZ89=4,G89,0)</f>
        <v>0</v>
      </c>
      <c r="BE89" s="146">
        <f>IF(AZ89=5,G89,0)</f>
        <v>0</v>
      </c>
      <c r="CA89" s="174">
        <v>8</v>
      </c>
      <c r="CB89" s="174">
        <v>0</v>
      </c>
      <c r="CZ89" s="146">
        <v>0</v>
      </c>
    </row>
    <row r="90" spans="1:104" x14ac:dyDescent="0.2">
      <c r="A90" s="181"/>
      <c r="B90" s="182"/>
      <c r="C90" s="183" t="s">
        <v>99</v>
      </c>
      <c r="D90" s="184"/>
      <c r="E90" s="184"/>
      <c r="F90" s="184"/>
      <c r="G90" s="185"/>
      <c r="L90" s="186" t="s">
        <v>99</v>
      </c>
      <c r="O90" s="174">
        <v>3</v>
      </c>
    </row>
    <row r="91" spans="1:104" x14ac:dyDescent="0.2">
      <c r="A91" s="175">
        <v>24</v>
      </c>
      <c r="B91" s="176" t="s">
        <v>166</v>
      </c>
      <c r="C91" s="177" t="s">
        <v>167</v>
      </c>
      <c r="D91" s="178" t="s">
        <v>109</v>
      </c>
      <c r="E91" s="179">
        <v>2.8000000000000001E-2</v>
      </c>
      <c r="F91" s="179">
        <v>0</v>
      </c>
      <c r="G91" s="180">
        <f>E91*F91</f>
        <v>0</v>
      </c>
      <c r="O91" s="174">
        <v>2</v>
      </c>
      <c r="AA91" s="146">
        <v>8</v>
      </c>
      <c r="AB91" s="146">
        <v>0</v>
      </c>
      <c r="AC91" s="146">
        <v>3</v>
      </c>
      <c r="AZ91" s="146">
        <v>1</v>
      </c>
      <c r="BA91" s="146">
        <f>IF(AZ91=1,G91,0)</f>
        <v>0</v>
      </c>
      <c r="BB91" s="146">
        <f>IF(AZ91=2,G91,0)</f>
        <v>0</v>
      </c>
      <c r="BC91" s="146">
        <f>IF(AZ91=3,G91,0)</f>
        <v>0</v>
      </c>
      <c r="BD91" s="146">
        <f>IF(AZ91=4,G91,0)</f>
        <v>0</v>
      </c>
      <c r="BE91" s="146">
        <f>IF(AZ91=5,G91,0)</f>
        <v>0</v>
      </c>
      <c r="CA91" s="174">
        <v>8</v>
      </c>
      <c r="CB91" s="174">
        <v>0</v>
      </c>
      <c r="CZ91" s="146">
        <v>0</v>
      </c>
    </row>
    <row r="92" spans="1:104" x14ac:dyDescent="0.2">
      <c r="A92" s="181"/>
      <c r="B92" s="182"/>
      <c r="C92" s="183" t="s">
        <v>99</v>
      </c>
      <c r="D92" s="184"/>
      <c r="E92" s="184"/>
      <c r="F92" s="184"/>
      <c r="G92" s="185"/>
      <c r="L92" s="186" t="s">
        <v>99</v>
      </c>
      <c r="O92" s="174">
        <v>3</v>
      </c>
    </row>
    <row r="93" spans="1:104" x14ac:dyDescent="0.2">
      <c r="A93" s="175">
        <v>25</v>
      </c>
      <c r="B93" s="176" t="s">
        <v>168</v>
      </c>
      <c r="C93" s="177" t="s">
        <v>169</v>
      </c>
      <c r="D93" s="178" t="s">
        <v>109</v>
      </c>
      <c r="E93" s="179">
        <v>0.53200000000000003</v>
      </c>
      <c r="F93" s="179">
        <v>0</v>
      </c>
      <c r="G93" s="180">
        <f>E93*F93</f>
        <v>0</v>
      </c>
      <c r="O93" s="174">
        <v>2</v>
      </c>
      <c r="AA93" s="146">
        <v>8</v>
      </c>
      <c r="AB93" s="146">
        <v>0</v>
      </c>
      <c r="AC93" s="146">
        <v>3</v>
      </c>
      <c r="AZ93" s="146">
        <v>1</v>
      </c>
      <c r="BA93" s="146">
        <f>IF(AZ93=1,G93,0)</f>
        <v>0</v>
      </c>
      <c r="BB93" s="146">
        <f>IF(AZ93=2,G93,0)</f>
        <v>0</v>
      </c>
      <c r="BC93" s="146">
        <f>IF(AZ93=3,G93,0)</f>
        <v>0</v>
      </c>
      <c r="BD93" s="146">
        <f>IF(AZ93=4,G93,0)</f>
        <v>0</v>
      </c>
      <c r="BE93" s="146">
        <f>IF(AZ93=5,G93,0)</f>
        <v>0</v>
      </c>
      <c r="CA93" s="174">
        <v>8</v>
      </c>
      <c r="CB93" s="174">
        <v>0</v>
      </c>
      <c r="CZ93" s="146">
        <v>0</v>
      </c>
    </row>
    <row r="94" spans="1:104" x14ac:dyDescent="0.2">
      <c r="A94" s="181"/>
      <c r="B94" s="182"/>
      <c r="C94" s="183" t="s">
        <v>99</v>
      </c>
      <c r="D94" s="184"/>
      <c r="E94" s="184"/>
      <c r="F94" s="184"/>
      <c r="G94" s="185"/>
      <c r="L94" s="186" t="s">
        <v>99</v>
      </c>
      <c r="O94" s="174">
        <v>3</v>
      </c>
    </row>
    <row r="95" spans="1:104" x14ac:dyDescent="0.2">
      <c r="A95" s="175">
        <v>26</v>
      </c>
      <c r="B95" s="176" t="s">
        <v>170</v>
      </c>
      <c r="C95" s="177" t="s">
        <v>171</v>
      </c>
      <c r="D95" s="178" t="s">
        <v>109</v>
      </c>
      <c r="E95" s="179">
        <v>2.8000000000000001E-2</v>
      </c>
      <c r="F95" s="179">
        <v>0</v>
      </c>
      <c r="G95" s="180">
        <f>E95*F95</f>
        <v>0</v>
      </c>
      <c r="O95" s="174">
        <v>2</v>
      </c>
      <c r="AA95" s="146">
        <v>8</v>
      </c>
      <c r="AB95" s="146">
        <v>0</v>
      </c>
      <c r="AC95" s="146">
        <v>3</v>
      </c>
      <c r="AZ95" s="146">
        <v>1</v>
      </c>
      <c r="BA95" s="146">
        <f>IF(AZ95=1,G95,0)</f>
        <v>0</v>
      </c>
      <c r="BB95" s="146">
        <f>IF(AZ95=2,G95,0)</f>
        <v>0</v>
      </c>
      <c r="BC95" s="146">
        <f>IF(AZ95=3,G95,0)</f>
        <v>0</v>
      </c>
      <c r="BD95" s="146">
        <f>IF(AZ95=4,G95,0)</f>
        <v>0</v>
      </c>
      <c r="BE95" s="146">
        <f>IF(AZ95=5,G95,0)</f>
        <v>0</v>
      </c>
      <c r="CA95" s="174">
        <v>8</v>
      </c>
      <c r="CB95" s="174">
        <v>0</v>
      </c>
      <c r="CZ95" s="146">
        <v>0</v>
      </c>
    </row>
    <row r="96" spans="1:104" x14ac:dyDescent="0.2">
      <c r="A96" s="181"/>
      <c r="B96" s="182"/>
      <c r="C96" s="183" t="s">
        <v>99</v>
      </c>
      <c r="D96" s="184"/>
      <c r="E96" s="184"/>
      <c r="F96" s="184"/>
      <c r="G96" s="185"/>
      <c r="L96" s="186" t="s">
        <v>99</v>
      </c>
      <c r="O96" s="174">
        <v>3</v>
      </c>
    </row>
    <row r="97" spans="1:104" x14ac:dyDescent="0.2">
      <c r="A97" s="175">
        <v>27</v>
      </c>
      <c r="B97" s="176" t="s">
        <v>172</v>
      </c>
      <c r="C97" s="177" t="s">
        <v>173</v>
      </c>
      <c r="D97" s="178" t="s">
        <v>109</v>
      </c>
      <c r="E97" s="179">
        <v>0.16800000000000001</v>
      </c>
      <c r="F97" s="179">
        <v>0</v>
      </c>
      <c r="G97" s="180">
        <f>E97*F97</f>
        <v>0</v>
      </c>
      <c r="O97" s="174">
        <v>2</v>
      </c>
      <c r="AA97" s="146">
        <v>8</v>
      </c>
      <c r="AB97" s="146">
        <v>0</v>
      </c>
      <c r="AC97" s="146">
        <v>3</v>
      </c>
      <c r="AZ97" s="146">
        <v>1</v>
      </c>
      <c r="BA97" s="146">
        <f>IF(AZ97=1,G97,0)</f>
        <v>0</v>
      </c>
      <c r="BB97" s="146">
        <f>IF(AZ97=2,G97,0)</f>
        <v>0</v>
      </c>
      <c r="BC97" s="146">
        <f>IF(AZ97=3,G97,0)</f>
        <v>0</v>
      </c>
      <c r="BD97" s="146">
        <f>IF(AZ97=4,G97,0)</f>
        <v>0</v>
      </c>
      <c r="BE97" s="146">
        <f>IF(AZ97=5,G97,0)</f>
        <v>0</v>
      </c>
      <c r="CA97" s="174">
        <v>8</v>
      </c>
      <c r="CB97" s="174">
        <v>0</v>
      </c>
      <c r="CZ97" s="146">
        <v>0</v>
      </c>
    </row>
    <row r="98" spans="1:104" x14ac:dyDescent="0.2">
      <c r="A98" s="181"/>
      <c r="B98" s="182"/>
      <c r="C98" s="183" t="s">
        <v>99</v>
      </c>
      <c r="D98" s="184"/>
      <c r="E98" s="184"/>
      <c r="F98" s="184"/>
      <c r="G98" s="185"/>
      <c r="L98" s="186" t="s">
        <v>99</v>
      </c>
      <c r="O98" s="174">
        <v>3</v>
      </c>
    </row>
    <row r="99" spans="1:104" x14ac:dyDescent="0.2">
      <c r="A99" s="175">
        <v>28</v>
      </c>
      <c r="B99" s="176" t="s">
        <v>174</v>
      </c>
      <c r="C99" s="177" t="s">
        <v>175</v>
      </c>
      <c r="D99" s="178" t="s">
        <v>109</v>
      </c>
      <c r="E99" s="179">
        <v>2.8000000000000001E-2</v>
      </c>
      <c r="F99" s="179">
        <v>0</v>
      </c>
      <c r="G99" s="180">
        <f>E99*F99</f>
        <v>0</v>
      </c>
      <c r="O99" s="174">
        <v>2</v>
      </c>
      <c r="AA99" s="146">
        <v>8</v>
      </c>
      <c r="AB99" s="146">
        <v>0</v>
      </c>
      <c r="AC99" s="146">
        <v>3</v>
      </c>
      <c r="AZ99" s="146">
        <v>1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4">
        <v>8</v>
      </c>
      <c r="CB99" s="174">
        <v>0</v>
      </c>
      <c r="CZ99" s="146">
        <v>0</v>
      </c>
    </row>
    <row r="100" spans="1:104" x14ac:dyDescent="0.2">
      <c r="A100" s="181"/>
      <c r="B100" s="182"/>
      <c r="C100" s="183" t="s">
        <v>99</v>
      </c>
      <c r="D100" s="184"/>
      <c r="E100" s="184"/>
      <c r="F100" s="184"/>
      <c r="G100" s="185"/>
      <c r="L100" s="186" t="s">
        <v>99</v>
      </c>
      <c r="O100" s="174">
        <v>3</v>
      </c>
    </row>
    <row r="101" spans="1:104" x14ac:dyDescent="0.2">
      <c r="A101" s="175">
        <v>29</v>
      </c>
      <c r="B101" s="176" t="s">
        <v>176</v>
      </c>
      <c r="C101" s="177" t="s">
        <v>177</v>
      </c>
      <c r="D101" s="178" t="s">
        <v>109</v>
      </c>
      <c r="E101" s="179">
        <v>2.8000000000000001E-2</v>
      </c>
      <c r="F101" s="179">
        <v>0</v>
      </c>
      <c r="G101" s="180">
        <f>E101*F101</f>
        <v>0</v>
      </c>
      <c r="O101" s="174">
        <v>2</v>
      </c>
      <c r="AA101" s="146">
        <v>8</v>
      </c>
      <c r="AB101" s="146">
        <v>0</v>
      </c>
      <c r="AC101" s="146">
        <v>3</v>
      </c>
      <c r="AZ101" s="146">
        <v>1</v>
      </c>
      <c r="BA101" s="146">
        <f>IF(AZ101=1,G101,0)</f>
        <v>0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A101" s="174">
        <v>8</v>
      </c>
      <c r="CB101" s="174">
        <v>0</v>
      </c>
      <c r="CZ101" s="146">
        <v>0</v>
      </c>
    </row>
    <row r="102" spans="1:104" x14ac:dyDescent="0.2">
      <c r="A102" s="181"/>
      <c r="B102" s="182"/>
      <c r="C102" s="183" t="s">
        <v>178</v>
      </c>
      <c r="D102" s="184"/>
      <c r="E102" s="184"/>
      <c r="F102" s="184"/>
      <c r="G102" s="185"/>
      <c r="L102" s="186" t="s">
        <v>178</v>
      </c>
      <c r="O102" s="174">
        <v>3</v>
      </c>
    </row>
    <row r="103" spans="1:104" x14ac:dyDescent="0.2">
      <c r="A103" s="193"/>
      <c r="B103" s="194" t="s">
        <v>69</v>
      </c>
      <c r="C103" s="195" t="str">
        <f>CONCATENATE(B86," ",C86)</f>
        <v>D96 Přesuny suti a vybouraných hmot</v>
      </c>
      <c r="D103" s="196"/>
      <c r="E103" s="197"/>
      <c r="F103" s="198"/>
      <c r="G103" s="199">
        <f>SUM(G86:G102)</f>
        <v>0</v>
      </c>
      <c r="O103" s="174">
        <v>4</v>
      </c>
      <c r="BA103" s="200">
        <f>SUM(BA86:BA102)</f>
        <v>0</v>
      </c>
      <c r="BB103" s="200">
        <f>SUM(BB86:BB102)</f>
        <v>0</v>
      </c>
      <c r="BC103" s="200">
        <f>SUM(BC86:BC102)</f>
        <v>0</v>
      </c>
      <c r="BD103" s="200">
        <f>SUM(BD86:BD102)</f>
        <v>0</v>
      </c>
      <c r="BE103" s="200">
        <f>SUM(BE86:BE102)</f>
        <v>0</v>
      </c>
    </row>
    <row r="104" spans="1:104" x14ac:dyDescent="0.2">
      <c r="E104" s="146"/>
    </row>
    <row r="105" spans="1:104" x14ac:dyDescent="0.2">
      <c r="E105" s="146"/>
    </row>
    <row r="106" spans="1:104" x14ac:dyDescent="0.2">
      <c r="E106" s="146"/>
    </row>
    <row r="107" spans="1:104" x14ac:dyDescent="0.2">
      <c r="E107" s="146"/>
    </row>
    <row r="108" spans="1:104" x14ac:dyDescent="0.2">
      <c r="E108" s="146"/>
    </row>
    <row r="109" spans="1:104" x14ac:dyDescent="0.2">
      <c r="E109" s="146"/>
    </row>
    <row r="110" spans="1:104" x14ac:dyDescent="0.2">
      <c r="E110" s="146"/>
    </row>
    <row r="111" spans="1:104" x14ac:dyDescent="0.2">
      <c r="E111" s="146"/>
    </row>
    <row r="112" spans="1:104" x14ac:dyDescent="0.2">
      <c r="E112" s="146"/>
    </row>
    <row r="113" spans="1:7" x14ac:dyDescent="0.2">
      <c r="E113" s="146"/>
    </row>
    <row r="114" spans="1:7" x14ac:dyDescent="0.2">
      <c r="E114" s="146"/>
    </row>
    <row r="115" spans="1:7" x14ac:dyDescent="0.2">
      <c r="E115" s="146"/>
    </row>
    <row r="116" spans="1:7" x14ac:dyDescent="0.2">
      <c r="E116" s="146"/>
    </row>
    <row r="117" spans="1:7" x14ac:dyDescent="0.2">
      <c r="E117" s="146"/>
    </row>
    <row r="118" spans="1:7" x14ac:dyDescent="0.2">
      <c r="E118" s="146"/>
    </row>
    <row r="119" spans="1:7" x14ac:dyDescent="0.2">
      <c r="E119" s="146"/>
    </row>
    <row r="120" spans="1:7" x14ac:dyDescent="0.2">
      <c r="E120" s="146"/>
    </row>
    <row r="121" spans="1:7" x14ac:dyDescent="0.2">
      <c r="E121" s="146"/>
    </row>
    <row r="122" spans="1:7" x14ac:dyDescent="0.2">
      <c r="E122" s="146"/>
    </row>
    <row r="123" spans="1:7" x14ac:dyDescent="0.2">
      <c r="E123" s="146"/>
    </row>
    <row r="124" spans="1:7" x14ac:dyDescent="0.2">
      <c r="E124" s="146"/>
    </row>
    <row r="125" spans="1:7" x14ac:dyDescent="0.2">
      <c r="E125" s="146"/>
    </row>
    <row r="126" spans="1:7" x14ac:dyDescent="0.2">
      <c r="E126" s="146"/>
    </row>
    <row r="127" spans="1:7" x14ac:dyDescent="0.2">
      <c r="A127" s="201"/>
      <c r="B127" s="201"/>
      <c r="C127" s="201"/>
      <c r="D127" s="201"/>
      <c r="E127" s="201"/>
      <c r="F127" s="201"/>
      <c r="G127" s="201"/>
    </row>
    <row r="128" spans="1:7" x14ac:dyDescent="0.2">
      <c r="A128" s="201"/>
      <c r="B128" s="201"/>
      <c r="C128" s="201"/>
      <c r="D128" s="201"/>
      <c r="E128" s="201"/>
      <c r="F128" s="201"/>
      <c r="G128" s="201"/>
    </row>
    <row r="129" spans="1:7" x14ac:dyDescent="0.2">
      <c r="A129" s="201"/>
      <c r="B129" s="201"/>
      <c r="C129" s="201"/>
      <c r="D129" s="201"/>
      <c r="E129" s="201"/>
      <c r="F129" s="201"/>
      <c r="G129" s="201"/>
    </row>
    <row r="130" spans="1:7" x14ac:dyDescent="0.2">
      <c r="A130" s="201"/>
      <c r="B130" s="201"/>
      <c r="C130" s="201"/>
      <c r="D130" s="201"/>
      <c r="E130" s="201"/>
      <c r="F130" s="201"/>
      <c r="G130" s="201"/>
    </row>
    <row r="131" spans="1:7" x14ac:dyDescent="0.2">
      <c r="E131" s="146"/>
    </row>
    <row r="132" spans="1:7" x14ac:dyDescent="0.2">
      <c r="E132" s="146"/>
    </row>
    <row r="133" spans="1:7" x14ac:dyDescent="0.2">
      <c r="E133" s="146"/>
    </row>
    <row r="134" spans="1:7" x14ac:dyDescent="0.2">
      <c r="E134" s="146"/>
    </row>
    <row r="135" spans="1:7" x14ac:dyDescent="0.2">
      <c r="E135" s="146"/>
    </row>
    <row r="136" spans="1:7" x14ac:dyDescent="0.2">
      <c r="E136" s="146"/>
    </row>
    <row r="137" spans="1:7" x14ac:dyDescent="0.2">
      <c r="E137" s="146"/>
    </row>
    <row r="138" spans="1:7" x14ac:dyDescent="0.2">
      <c r="E138" s="146"/>
    </row>
    <row r="139" spans="1:7" x14ac:dyDescent="0.2">
      <c r="E139" s="146"/>
    </row>
    <row r="140" spans="1:7" x14ac:dyDescent="0.2">
      <c r="E140" s="146"/>
    </row>
    <row r="141" spans="1:7" x14ac:dyDescent="0.2">
      <c r="E141" s="146"/>
    </row>
    <row r="142" spans="1:7" x14ac:dyDescent="0.2">
      <c r="E142" s="146"/>
    </row>
    <row r="143" spans="1:7" x14ac:dyDescent="0.2">
      <c r="E143" s="146"/>
    </row>
    <row r="144" spans="1:7" x14ac:dyDescent="0.2">
      <c r="E144" s="146"/>
    </row>
    <row r="145" spans="5:5" x14ac:dyDescent="0.2">
      <c r="E145" s="146"/>
    </row>
    <row r="146" spans="5:5" x14ac:dyDescent="0.2">
      <c r="E146" s="146"/>
    </row>
    <row r="147" spans="5:5" x14ac:dyDescent="0.2">
      <c r="E147" s="146"/>
    </row>
    <row r="148" spans="5:5" x14ac:dyDescent="0.2">
      <c r="E148" s="146"/>
    </row>
    <row r="149" spans="5:5" x14ac:dyDescent="0.2">
      <c r="E149" s="146"/>
    </row>
    <row r="150" spans="5:5" x14ac:dyDescent="0.2">
      <c r="E150" s="146"/>
    </row>
    <row r="151" spans="5:5" x14ac:dyDescent="0.2">
      <c r="E151" s="146"/>
    </row>
    <row r="152" spans="5:5" x14ac:dyDescent="0.2">
      <c r="E152" s="146"/>
    </row>
    <row r="153" spans="5:5" x14ac:dyDescent="0.2">
      <c r="E153" s="146"/>
    </row>
    <row r="154" spans="5:5" x14ac:dyDescent="0.2">
      <c r="E154" s="146"/>
    </row>
    <row r="155" spans="5:5" x14ac:dyDescent="0.2">
      <c r="E155" s="146"/>
    </row>
    <row r="156" spans="5:5" x14ac:dyDescent="0.2">
      <c r="E156" s="146"/>
    </row>
    <row r="157" spans="5:5" x14ac:dyDescent="0.2">
      <c r="E157" s="146"/>
    </row>
    <row r="158" spans="5:5" x14ac:dyDescent="0.2">
      <c r="E158" s="146"/>
    </row>
    <row r="159" spans="5:5" x14ac:dyDescent="0.2">
      <c r="E159" s="146"/>
    </row>
    <row r="160" spans="5:5" x14ac:dyDescent="0.2">
      <c r="E160" s="146"/>
    </row>
    <row r="161" spans="1:7" x14ac:dyDescent="0.2">
      <c r="E161" s="146"/>
    </row>
    <row r="162" spans="1:7" x14ac:dyDescent="0.2">
      <c r="A162" s="202"/>
      <c r="B162" s="202"/>
    </row>
    <row r="163" spans="1:7" x14ac:dyDescent="0.2">
      <c r="A163" s="201"/>
      <c r="B163" s="201"/>
      <c r="C163" s="204"/>
      <c r="D163" s="204"/>
      <c r="E163" s="205"/>
      <c r="F163" s="204"/>
      <c r="G163" s="206"/>
    </row>
    <row r="164" spans="1:7" x14ac:dyDescent="0.2">
      <c r="A164" s="207"/>
      <c r="B164" s="207"/>
      <c r="C164" s="201"/>
      <c r="D164" s="201"/>
      <c r="E164" s="208"/>
      <c r="F164" s="201"/>
      <c r="G164" s="201"/>
    </row>
    <row r="165" spans="1:7" x14ac:dyDescent="0.2">
      <c r="A165" s="201"/>
      <c r="B165" s="201"/>
      <c r="C165" s="201"/>
      <c r="D165" s="201"/>
      <c r="E165" s="208"/>
      <c r="F165" s="201"/>
      <c r="G165" s="201"/>
    </row>
    <row r="166" spans="1:7" x14ac:dyDescent="0.2">
      <c r="A166" s="201"/>
      <c r="B166" s="201"/>
      <c r="C166" s="201"/>
      <c r="D166" s="201"/>
      <c r="E166" s="208"/>
      <c r="F166" s="201"/>
      <c r="G166" s="201"/>
    </row>
    <row r="167" spans="1:7" x14ac:dyDescent="0.2">
      <c r="A167" s="201"/>
      <c r="B167" s="201"/>
      <c r="C167" s="201"/>
      <c r="D167" s="201"/>
      <c r="E167" s="208"/>
      <c r="F167" s="201"/>
      <c r="G167" s="201"/>
    </row>
    <row r="168" spans="1:7" x14ac:dyDescent="0.2">
      <c r="A168" s="201"/>
      <c r="B168" s="201"/>
      <c r="C168" s="201"/>
      <c r="D168" s="201"/>
      <c r="E168" s="208"/>
      <c r="F168" s="201"/>
      <c r="G168" s="201"/>
    </row>
    <row r="169" spans="1:7" x14ac:dyDescent="0.2">
      <c r="A169" s="201"/>
      <c r="B169" s="201"/>
      <c r="C169" s="201"/>
      <c r="D169" s="201"/>
      <c r="E169" s="208"/>
      <c r="F169" s="201"/>
      <c r="G169" s="201"/>
    </row>
    <row r="170" spans="1:7" x14ac:dyDescent="0.2">
      <c r="A170" s="201"/>
      <c r="B170" s="201"/>
      <c r="C170" s="201"/>
      <c r="D170" s="201"/>
      <c r="E170" s="208"/>
      <c r="F170" s="201"/>
      <c r="G170" s="201"/>
    </row>
    <row r="171" spans="1:7" x14ac:dyDescent="0.2">
      <c r="A171" s="201"/>
      <c r="B171" s="201"/>
      <c r="C171" s="201"/>
      <c r="D171" s="201"/>
      <c r="E171" s="208"/>
      <c r="F171" s="201"/>
      <c r="G171" s="201"/>
    </row>
    <row r="172" spans="1:7" x14ac:dyDescent="0.2">
      <c r="A172" s="201"/>
      <c r="B172" s="201"/>
      <c r="C172" s="201"/>
      <c r="D172" s="201"/>
      <c r="E172" s="208"/>
      <c r="F172" s="201"/>
      <c r="G172" s="201"/>
    </row>
    <row r="173" spans="1:7" x14ac:dyDescent="0.2">
      <c r="A173" s="201"/>
      <c r="B173" s="201"/>
      <c r="C173" s="201"/>
      <c r="D173" s="201"/>
      <c r="E173" s="208"/>
      <c r="F173" s="201"/>
      <c r="G173" s="201"/>
    </row>
    <row r="174" spans="1:7" x14ac:dyDescent="0.2">
      <c r="A174" s="201"/>
      <c r="B174" s="201"/>
      <c r="C174" s="201"/>
      <c r="D174" s="201"/>
      <c r="E174" s="208"/>
      <c r="F174" s="201"/>
      <c r="G174" s="201"/>
    </row>
    <row r="175" spans="1:7" x14ac:dyDescent="0.2">
      <c r="A175" s="201"/>
      <c r="B175" s="201"/>
      <c r="C175" s="201"/>
      <c r="D175" s="201"/>
      <c r="E175" s="208"/>
      <c r="F175" s="201"/>
      <c r="G175" s="201"/>
    </row>
    <row r="176" spans="1:7" x14ac:dyDescent="0.2">
      <c r="A176" s="201"/>
      <c r="B176" s="201"/>
      <c r="C176" s="201"/>
      <c r="D176" s="201"/>
      <c r="E176" s="208"/>
      <c r="F176" s="201"/>
      <c r="G176" s="201"/>
    </row>
  </sheetData>
  <mergeCells count="56">
    <mergeCell ref="C88:G88"/>
    <mergeCell ref="C90:G90"/>
    <mergeCell ref="C92:G92"/>
    <mergeCell ref="C94:G94"/>
    <mergeCell ref="C96:G96"/>
    <mergeCell ref="C98:G98"/>
    <mergeCell ref="C100:G100"/>
    <mergeCell ref="C102:G102"/>
    <mergeCell ref="C80:G80"/>
    <mergeCell ref="C81:G81"/>
    <mergeCell ref="C82:G82"/>
    <mergeCell ref="C83:G83"/>
    <mergeCell ref="C84:G84"/>
    <mergeCell ref="C73:G73"/>
    <mergeCell ref="C74:G74"/>
    <mergeCell ref="C75:D75"/>
    <mergeCell ref="C77:G77"/>
    <mergeCell ref="C78:G78"/>
    <mergeCell ref="C79:G79"/>
    <mergeCell ref="C63:D63"/>
    <mergeCell ref="C65:D65"/>
    <mergeCell ref="C67:G67"/>
    <mergeCell ref="C68:D68"/>
    <mergeCell ref="C70:G70"/>
    <mergeCell ref="C71:D71"/>
    <mergeCell ref="C54:D54"/>
    <mergeCell ref="C56:G56"/>
    <mergeCell ref="C57:D57"/>
    <mergeCell ref="C59:G59"/>
    <mergeCell ref="C60:D60"/>
    <mergeCell ref="C62:G62"/>
    <mergeCell ref="C44:G44"/>
    <mergeCell ref="C45:G45"/>
    <mergeCell ref="C46:D46"/>
    <mergeCell ref="C48:G48"/>
    <mergeCell ref="C49:G49"/>
    <mergeCell ref="C50:D50"/>
    <mergeCell ref="C52:G52"/>
    <mergeCell ref="C53:G53"/>
    <mergeCell ref="C35:G35"/>
    <mergeCell ref="C36:D36"/>
    <mergeCell ref="C38:G38"/>
    <mergeCell ref="C39:D39"/>
    <mergeCell ref="C21:G21"/>
    <mergeCell ref="C22:D22"/>
    <mergeCell ref="C24:G24"/>
    <mergeCell ref="C25:D25"/>
    <mergeCell ref="C27:G27"/>
    <mergeCell ref="C28:D28"/>
    <mergeCell ref="C13:D13"/>
    <mergeCell ref="C17:G17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2020-03-21T11:06:19Z</dcterms:created>
  <dcterms:modified xsi:type="dcterms:W3CDTF">2020-03-21T11:07:15Z</dcterms:modified>
</cp:coreProperties>
</file>